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8595" windowHeight="7995" tabRatio="814"/>
  </bookViews>
  <sheets>
    <sheet name="Grafico1" sheetId="13" r:id="rId1"/>
    <sheet name="Grafico2.1" sheetId="18" r:id="rId2"/>
    <sheet name="Grafico2.2" sheetId="25" r:id="rId3"/>
    <sheet name="Grafico2.3" sheetId="26" r:id="rId4"/>
    <sheet name="Grafico3.1" sheetId="11" r:id="rId5"/>
    <sheet name="Grafico3.2" sheetId="24" r:id="rId6"/>
    <sheet name="Grafico4" sheetId="6" r:id="rId7"/>
    <sheet name="Grafico5" sheetId="7" r:id="rId8"/>
    <sheet name="Grafico6.1" sheetId="8" r:id="rId9"/>
    <sheet name="Grafico6.2" sheetId="27" r:id="rId10"/>
    <sheet name="Grafico7" sheetId="9" r:id="rId11"/>
    <sheet name="Grafico8" sheetId="10" r:id="rId12"/>
    <sheet name="Grafico9" sheetId="15" r:id="rId13"/>
    <sheet name="Grafico10" sheetId="16" r:id="rId14"/>
    <sheet name="Grafico11" sheetId="17" r:id="rId15"/>
    <sheet name="Tavola1" sheetId="19" r:id="rId16"/>
    <sheet name="Tavola2" sheetId="21" r:id="rId17"/>
    <sheet name="Tavola3" sheetId="22" r:id="rId18"/>
    <sheet name="Tavola4" sheetId="23" r:id="rId19"/>
    <sheet name="Tavola5" sheetId="28" r:id="rId20"/>
    <sheet name="Sicilia foglio di lavoro" sheetId="1" r:id="rId21"/>
  </sheets>
  <calcPr calcId="145621" calcMode="manual"/>
</workbook>
</file>

<file path=xl/calcChain.xml><?xml version="1.0" encoding="utf-8"?>
<calcChain xmlns="http://schemas.openxmlformats.org/spreadsheetml/2006/main">
  <c r="B48" i="28" l="1"/>
  <c r="C48" i="28"/>
  <c r="D48" i="28"/>
  <c r="E48" i="28"/>
  <c r="F48" i="28"/>
  <c r="G48" i="28"/>
  <c r="H48" i="28"/>
  <c r="I48" i="28"/>
  <c r="J48" i="28"/>
  <c r="E45" i="23"/>
  <c r="I45" i="23"/>
  <c r="L45" i="23"/>
  <c r="B45" i="22"/>
  <c r="E45" i="22"/>
  <c r="F45" i="22"/>
  <c r="I45" i="22"/>
  <c r="J45" i="22"/>
  <c r="E45" i="21"/>
  <c r="I45" i="21"/>
  <c r="B45" i="19"/>
  <c r="B45" i="21" s="1"/>
  <c r="C45" i="19"/>
  <c r="B45" i="23" s="1"/>
  <c r="D45" i="19"/>
  <c r="D45" i="21" s="1"/>
  <c r="E45" i="19"/>
  <c r="C45" i="23" s="1"/>
  <c r="F45" i="19"/>
  <c r="F45" i="21" s="1"/>
  <c r="G45" i="19"/>
  <c r="G45" i="22" s="1"/>
  <c r="H45" i="19"/>
  <c r="F45" i="23" s="1"/>
  <c r="I45" i="19"/>
  <c r="G45" i="23" s="1"/>
  <c r="J45" i="19"/>
  <c r="J45" i="23" s="1"/>
  <c r="AG44" i="1"/>
  <c r="AH44" i="1"/>
  <c r="AI44" i="1"/>
  <c r="AJ44" i="1"/>
  <c r="AK44" i="1"/>
  <c r="AL44" i="1"/>
  <c r="AM44" i="1"/>
  <c r="AN44" i="1"/>
  <c r="U44" i="1"/>
  <c r="V44" i="1"/>
  <c r="AE44" i="1" s="1"/>
  <c r="W44" i="1"/>
  <c r="X44" i="1"/>
  <c r="Y44" i="1"/>
  <c r="Z44" i="1"/>
  <c r="AA44" i="1"/>
  <c r="AB44" i="1"/>
  <c r="L44" i="1"/>
  <c r="M44" i="1"/>
  <c r="P44" i="1"/>
  <c r="AU44" i="1"/>
  <c r="F44" i="1"/>
  <c r="Q44" i="1"/>
  <c r="R44" i="1"/>
  <c r="AS44" i="1"/>
  <c r="AT44" i="1"/>
  <c r="AR44" i="1"/>
  <c r="S44" i="1"/>
  <c r="AW44" i="1"/>
  <c r="O44" i="1"/>
  <c r="AV44" i="1"/>
  <c r="AP44" i="1"/>
  <c r="B24" i="28"/>
  <c r="C24" i="28"/>
  <c r="D24" i="28"/>
  <c r="E24" i="28"/>
  <c r="F24" i="28"/>
  <c r="G24" i="28"/>
  <c r="H24" i="28"/>
  <c r="I24" i="28"/>
  <c r="J24" i="28"/>
  <c r="B19" i="21"/>
  <c r="J31" i="28"/>
  <c r="I31" i="28"/>
  <c r="H31" i="28"/>
  <c r="G31" i="28"/>
  <c r="F31" i="28"/>
  <c r="E31" i="28"/>
  <c r="D31" i="28"/>
  <c r="C31" i="28"/>
  <c r="B31" i="28"/>
  <c r="J30" i="28"/>
  <c r="I30" i="28"/>
  <c r="H30" i="28"/>
  <c r="G30" i="28"/>
  <c r="F30" i="28"/>
  <c r="E30" i="28"/>
  <c r="D30" i="28"/>
  <c r="C30" i="28"/>
  <c r="B30" i="28"/>
  <c r="J29" i="28"/>
  <c r="I29" i="28"/>
  <c r="H29" i="28"/>
  <c r="G29" i="28"/>
  <c r="F29" i="28"/>
  <c r="E29" i="28"/>
  <c r="D29" i="28"/>
  <c r="C29" i="28"/>
  <c r="B29" i="28"/>
  <c r="J28" i="28"/>
  <c r="I28" i="28"/>
  <c r="H28" i="28"/>
  <c r="G28" i="28"/>
  <c r="F28" i="28"/>
  <c r="E28" i="28"/>
  <c r="D28" i="28"/>
  <c r="C28" i="28"/>
  <c r="B28" i="28"/>
  <c r="J27" i="28"/>
  <c r="I27" i="28"/>
  <c r="H27" i="28"/>
  <c r="G27" i="28"/>
  <c r="F27" i="28"/>
  <c r="E27" i="28"/>
  <c r="D27" i="28"/>
  <c r="C27" i="28"/>
  <c r="B27" i="28"/>
  <c r="J26" i="28"/>
  <c r="I26" i="28"/>
  <c r="H26" i="28"/>
  <c r="G26" i="28"/>
  <c r="F26" i="28"/>
  <c r="E26" i="28"/>
  <c r="D26" i="28"/>
  <c r="C26" i="28"/>
  <c r="B26" i="28"/>
  <c r="J23" i="28"/>
  <c r="I23" i="28"/>
  <c r="H23" i="28"/>
  <c r="G23" i="28"/>
  <c r="F23" i="28"/>
  <c r="E23" i="28"/>
  <c r="D23" i="28"/>
  <c r="C23" i="28"/>
  <c r="B23" i="28"/>
  <c r="J22" i="28"/>
  <c r="I22" i="28"/>
  <c r="H22" i="28"/>
  <c r="G22" i="28"/>
  <c r="F22" i="28"/>
  <c r="E22" i="28"/>
  <c r="D22" i="28"/>
  <c r="C22" i="28"/>
  <c r="B22" i="28"/>
  <c r="J21" i="28"/>
  <c r="I21" i="28"/>
  <c r="H21" i="28"/>
  <c r="G21" i="28"/>
  <c r="G25" i="28" s="1"/>
  <c r="F21" i="28"/>
  <c r="E21" i="28"/>
  <c r="D21" i="28"/>
  <c r="C21" i="28"/>
  <c r="C25" i="28" s="1"/>
  <c r="B21" i="28"/>
  <c r="J20" i="28"/>
  <c r="I20" i="28"/>
  <c r="H20" i="28"/>
  <c r="G20" i="28"/>
  <c r="F20" i="28"/>
  <c r="E20" i="28"/>
  <c r="D20" i="28"/>
  <c r="C20" i="28"/>
  <c r="B20" i="28"/>
  <c r="J19" i="28"/>
  <c r="I19" i="28"/>
  <c r="H19" i="28"/>
  <c r="G19" i="28"/>
  <c r="F19" i="28"/>
  <c r="E19" i="28"/>
  <c r="D19" i="28"/>
  <c r="C19" i="28"/>
  <c r="B19" i="28"/>
  <c r="J18" i="28"/>
  <c r="J25" i="28" s="1"/>
  <c r="I18" i="28"/>
  <c r="I25" i="28" s="1"/>
  <c r="H18" i="28"/>
  <c r="H25" i="28" s="1"/>
  <c r="G18" i="28"/>
  <c r="F18" i="28"/>
  <c r="F25" i="28" s="1"/>
  <c r="E18" i="28"/>
  <c r="E25" i="28" s="1"/>
  <c r="D18" i="28"/>
  <c r="D25" i="28" s="1"/>
  <c r="C18" i="28"/>
  <c r="B18" i="28"/>
  <c r="B25" i="28" s="1"/>
  <c r="J17" i="28"/>
  <c r="I17" i="28"/>
  <c r="H17" i="28"/>
  <c r="G17" i="28"/>
  <c r="F17" i="28"/>
  <c r="E17" i="28"/>
  <c r="D17" i="28"/>
  <c r="C17" i="28"/>
  <c r="B17" i="28"/>
  <c r="J16" i="28"/>
  <c r="I16" i="28"/>
  <c r="H16" i="28"/>
  <c r="G16" i="28"/>
  <c r="F16" i="28"/>
  <c r="E16" i="28"/>
  <c r="D16" i="28"/>
  <c r="C16" i="28"/>
  <c r="B16" i="28"/>
  <c r="D45" i="23" l="1"/>
  <c r="G45" i="21"/>
  <c r="C45" i="21"/>
  <c r="H45" i="22"/>
  <c r="D45" i="22"/>
  <c r="K45" i="23"/>
  <c r="H45" i="21"/>
  <c r="H45" i="23"/>
  <c r="J45" i="21"/>
  <c r="C45" i="22"/>
  <c r="AD44" i="1"/>
  <c r="AQ44" i="1"/>
  <c r="B44" i="19"/>
  <c r="C44" i="19"/>
  <c r="D44" i="19"/>
  <c r="E44" i="19"/>
  <c r="F44" i="19"/>
  <c r="G44" i="19"/>
  <c r="H44" i="19"/>
  <c r="I44" i="19"/>
  <c r="J44" i="19"/>
  <c r="AG43" i="1"/>
  <c r="AH43" i="1"/>
  <c r="AI43" i="1"/>
  <c r="AJ43" i="1"/>
  <c r="AK43" i="1"/>
  <c r="AL43" i="1"/>
  <c r="AM43" i="1"/>
  <c r="AN43" i="1"/>
  <c r="AD43" i="1"/>
  <c r="AE43" i="1"/>
  <c r="U43" i="1"/>
  <c r="V43" i="1"/>
  <c r="AQ43" i="1" s="1"/>
  <c r="W43" i="1"/>
  <c r="X43" i="1"/>
  <c r="Y43" i="1"/>
  <c r="Z43" i="1"/>
  <c r="AA43" i="1"/>
  <c r="AB43" i="1"/>
  <c r="S43" i="1"/>
  <c r="AW43" i="1"/>
  <c r="O43" i="1"/>
  <c r="AV43" i="1"/>
  <c r="L43" i="1"/>
  <c r="M43" i="1" s="1"/>
  <c r="P43" i="1"/>
  <c r="AU43" i="1"/>
  <c r="F43" i="1"/>
  <c r="Q43" i="1"/>
  <c r="R43" i="1"/>
  <c r="AS43" i="1"/>
  <c r="AT43" i="1"/>
  <c r="AR43" i="1"/>
  <c r="AP43" i="1"/>
  <c r="J44" i="23" l="1"/>
  <c r="I47" i="28"/>
  <c r="E44" i="22"/>
  <c r="G44" i="23"/>
  <c r="B44" i="23"/>
  <c r="C44" i="23"/>
  <c r="F44" i="21"/>
  <c r="F47" i="28"/>
  <c r="F44" i="23"/>
  <c r="E44" i="23"/>
  <c r="B44" i="22"/>
  <c r="I44" i="23"/>
  <c r="H44" i="23"/>
  <c r="D44" i="23"/>
  <c r="J44" i="21"/>
  <c r="B43" i="19"/>
  <c r="C43" i="19"/>
  <c r="D43" i="19"/>
  <c r="D47" i="28" s="1"/>
  <c r="E43" i="19"/>
  <c r="F43" i="19"/>
  <c r="G43" i="19"/>
  <c r="H43" i="19"/>
  <c r="I43" i="19"/>
  <c r="I44" i="22" s="1"/>
  <c r="J43" i="19"/>
  <c r="AQ42" i="1"/>
  <c r="AG42" i="1"/>
  <c r="AH42" i="1"/>
  <c r="AI42" i="1"/>
  <c r="AJ42" i="1"/>
  <c r="AK42" i="1"/>
  <c r="AL42" i="1"/>
  <c r="AM42" i="1"/>
  <c r="AN42" i="1"/>
  <c r="AD42" i="1"/>
  <c r="AE42" i="1"/>
  <c r="U42" i="1"/>
  <c r="V42" i="1"/>
  <c r="W42" i="1"/>
  <c r="X42" i="1"/>
  <c r="Y42" i="1"/>
  <c r="Z42" i="1"/>
  <c r="AA42" i="1"/>
  <c r="AB42" i="1"/>
  <c r="S42" i="1"/>
  <c r="AW42" i="1"/>
  <c r="O42" i="1"/>
  <c r="AV42" i="1"/>
  <c r="L42" i="1"/>
  <c r="M42" i="1" s="1"/>
  <c r="P42" i="1"/>
  <c r="AU42" i="1"/>
  <c r="F42" i="1"/>
  <c r="Q42" i="1"/>
  <c r="R42" i="1"/>
  <c r="AS42" i="1"/>
  <c r="AT42" i="1"/>
  <c r="AR42" i="1"/>
  <c r="AP42" i="1"/>
  <c r="G44" i="21" l="1"/>
  <c r="G47" i="28"/>
  <c r="I43" i="23"/>
  <c r="F46" i="28"/>
  <c r="B46" i="28"/>
  <c r="H44" i="22"/>
  <c r="D44" i="21"/>
  <c r="F44" i="22"/>
  <c r="B47" i="28"/>
  <c r="I44" i="21"/>
  <c r="G44" i="22"/>
  <c r="H47" i="28"/>
  <c r="B43" i="23"/>
  <c r="I46" i="28"/>
  <c r="E46" i="28"/>
  <c r="E44" i="21"/>
  <c r="C44" i="22"/>
  <c r="H44" i="21"/>
  <c r="J44" i="22"/>
  <c r="D44" i="22"/>
  <c r="B44" i="21"/>
  <c r="C47" i="28"/>
  <c r="E47" i="28"/>
  <c r="J47" i="28"/>
  <c r="C44" i="21"/>
  <c r="G43" i="23"/>
  <c r="C43" i="23"/>
  <c r="J43" i="23"/>
  <c r="F43" i="23"/>
  <c r="E43" i="22"/>
  <c r="E43" i="23"/>
  <c r="D43" i="23"/>
  <c r="H43" i="23"/>
  <c r="B42" i="19"/>
  <c r="C42" i="19"/>
  <c r="C46" i="28" s="1"/>
  <c r="D42" i="19"/>
  <c r="E42" i="19"/>
  <c r="F42" i="19"/>
  <c r="G42" i="19"/>
  <c r="H42" i="19"/>
  <c r="H43" i="22" s="1"/>
  <c r="I42" i="19"/>
  <c r="J42" i="19"/>
  <c r="AQ41" i="1"/>
  <c r="AG41" i="1"/>
  <c r="AH41" i="1"/>
  <c r="AI41" i="1"/>
  <c r="AJ41" i="1"/>
  <c r="AK41" i="1"/>
  <c r="AL41" i="1"/>
  <c r="AM41" i="1"/>
  <c r="AN41" i="1"/>
  <c r="U41" i="1"/>
  <c r="AD41" i="1" s="1"/>
  <c r="V41" i="1"/>
  <c r="AE41" i="1" s="1"/>
  <c r="W41" i="1"/>
  <c r="X41" i="1"/>
  <c r="Y41" i="1"/>
  <c r="Z41" i="1"/>
  <c r="AA41" i="1"/>
  <c r="AB41" i="1"/>
  <c r="L41" i="1"/>
  <c r="M41" i="1"/>
  <c r="P41" i="1"/>
  <c r="AU41" i="1"/>
  <c r="F41" i="1"/>
  <c r="Q41" i="1"/>
  <c r="R41" i="1"/>
  <c r="AS41" i="1"/>
  <c r="AT41" i="1"/>
  <c r="AR41" i="1"/>
  <c r="S41" i="1"/>
  <c r="AW41" i="1"/>
  <c r="O41" i="1"/>
  <c r="AV41" i="1"/>
  <c r="AP41" i="1"/>
  <c r="D43" i="21" l="1"/>
  <c r="H43" i="21"/>
  <c r="E42" i="23"/>
  <c r="G45" i="28"/>
  <c r="B43" i="22"/>
  <c r="B45" i="28"/>
  <c r="J46" i="28"/>
  <c r="G46" i="28"/>
  <c r="F42" i="23"/>
  <c r="C43" i="21"/>
  <c r="D46" i="28"/>
  <c r="I43" i="22"/>
  <c r="E43" i="21"/>
  <c r="I43" i="21"/>
  <c r="H46" i="28"/>
  <c r="C42" i="23"/>
  <c r="B42" i="23"/>
  <c r="B43" i="21"/>
  <c r="G42" i="23"/>
  <c r="C43" i="22"/>
  <c r="G43" i="21"/>
  <c r="G43" i="22"/>
  <c r="H42" i="23"/>
  <c r="J43" i="22"/>
  <c r="D42" i="23"/>
  <c r="J43" i="21"/>
  <c r="D43" i="22"/>
  <c r="F43" i="22"/>
  <c r="F43" i="21"/>
  <c r="I42" i="21"/>
  <c r="I42" i="23"/>
  <c r="J42" i="23"/>
  <c r="B41" i="19"/>
  <c r="C41" i="19"/>
  <c r="D41" i="19"/>
  <c r="E41" i="19"/>
  <c r="E45" i="28" s="1"/>
  <c r="G41" i="19"/>
  <c r="H41" i="19"/>
  <c r="I41" i="19"/>
  <c r="J41" i="19"/>
  <c r="AG40" i="1"/>
  <c r="AH40" i="1"/>
  <c r="AI40" i="1"/>
  <c r="AJ40" i="1"/>
  <c r="AK40" i="1"/>
  <c r="AL40" i="1"/>
  <c r="AM40" i="1"/>
  <c r="AN40" i="1"/>
  <c r="U40" i="1"/>
  <c r="AD40" i="1" s="1"/>
  <c r="V40" i="1"/>
  <c r="AE40" i="1" s="1"/>
  <c r="W40" i="1"/>
  <c r="X40" i="1"/>
  <c r="Y40" i="1"/>
  <c r="Z40" i="1"/>
  <c r="AA40" i="1"/>
  <c r="AB40" i="1"/>
  <c r="L40" i="1"/>
  <c r="M40" i="1" s="1"/>
  <c r="P40" i="1"/>
  <c r="AU40" i="1"/>
  <c r="F40" i="1"/>
  <c r="Q40" i="1" s="1"/>
  <c r="R40" i="1"/>
  <c r="AS40" i="1"/>
  <c r="AT40" i="1"/>
  <c r="AR40" i="1"/>
  <c r="S40" i="1"/>
  <c r="AW40" i="1"/>
  <c r="O40" i="1"/>
  <c r="AV40" i="1"/>
  <c r="AP40" i="1"/>
  <c r="H42" i="22" l="1"/>
  <c r="H45" i="28"/>
  <c r="C44" i="28"/>
  <c r="B42" i="21"/>
  <c r="J42" i="22"/>
  <c r="E42" i="21"/>
  <c r="C45" i="28"/>
  <c r="I42" i="22"/>
  <c r="D42" i="21"/>
  <c r="D44" i="28"/>
  <c r="I45" i="28"/>
  <c r="J45" i="28"/>
  <c r="D45" i="28"/>
  <c r="J42" i="21"/>
  <c r="E42" i="22"/>
  <c r="B41" i="23"/>
  <c r="C42" i="22"/>
  <c r="C42" i="21"/>
  <c r="H42" i="21"/>
  <c r="G42" i="22"/>
  <c r="G42" i="21"/>
  <c r="B42" i="22"/>
  <c r="G41" i="23"/>
  <c r="D42" i="22"/>
  <c r="F41" i="19"/>
  <c r="AQ40" i="1"/>
  <c r="C41" i="23"/>
  <c r="J41" i="23"/>
  <c r="F41" i="23"/>
  <c r="I41" i="23"/>
  <c r="E41" i="23"/>
  <c r="H41" i="23"/>
  <c r="D41" i="23"/>
  <c r="B40" i="19"/>
  <c r="B44" i="28" s="1"/>
  <c r="C40" i="19"/>
  <c r="D40" i="19"/>
  <c r="E40" i="19"/>
  <c r="E44" i="28" s="1"/>
  <c r="G40" i="19"/>
  <c r="H40" i="19"/>
  <c r="H44" i="28" s="1"/>
  <c r="I40" i="19"/>
  <c r="J40" i="19"/>
  <c r="AG39" i="1"/>
  <c r="AH39" i="1"/>
  <c r="AI39" i="1"/>
  <c r="AJ39" i="1"/>
  <c r="AK39" i="1"/>
  <c r="AL39" i="1"/>
  <c r="AM39" i="1"/>
  <c r="AN39" i="1"/>
  <c r="U39" i="1"/>
  <c r="V39" i="1"/>
  <c r="AE39" i="1" s="1"/>
  <c r="W39" i="1"/>
  <c r="X39" i="1"/>
  <c r="Y39" i="1"/>
  <c r="Z39" i="1"/>
  <c r="AA39" i="1"/>
  <c r="AB39" i="1"/>
  <c r="S39" i="1"/>
  <c r="AW39" i="1"/>
  <c r="O39" i="1"/>
  <c r="AV39" i="1"/>
  <c r="L39" i="1"/>
  <c r="M39" i="1" s="1"/>
  <c r="P39" i="1"/>
  <c r="AU39" i="1"/>
  <c r="F39" i="1"/>
  <c r="F40" i="19" s="1"/>
  <c r="Q39" i="1"/>
  <c r="R39" i="1"/>
  <c r="AS39" i="1"/>
  <c r="AT39" i="1"/>
  <c r="AR39" i="1"/>
  <c r="AP39" i="1"/>
  <c r="G41" i="21" l="1"/>
  <c r="L44" i="23"/>
  <c r="F44" i="28"/>
  <c r="F45" i="28"/>
  <c r="I41" i="22"/>
  <c r="I43" i="28"/>
  <c r="D41" i="22"/>
  <c r="I44" i="28"/>
  <c r="B41" i="22"/>
  <c r="F41" i="21"/>
  <c r="E43" i="28"/>
  <c r="K44" i="23"/>
  <c r="C41" i="22"/>
  <c r="C43" i="28"/>
  <c r="J44" i="28"/>
  <c r="G44" i="28"/>
  <c r="C40" i="23"/>
  <c r="F42" i="22"/>
  <c r="F42" i="21"/>
  <c r="AQ39" i="1"/>
  <c r="J40" i="23"/>
  <c r="AD39" i="1"/>
  <c r="D41" i="21"/>
  <c r="E41" i="22"/>
  <c r="F41" i="22"/>
  <c r="F40" i="23"/>
  <c r="H41" i="22"/>
  <c r="E41" i="21"/>
  <c r="B41" i="21"/>
  <c r="B40" i="23"/>
  <c r="C41" i="21"/>
  <c r="J41" i="21"/>
  <c r="H41" i="21"/>
  <c r="I41" i="21"/>
  <c r="G40" i="23"/>
  <c r="J41" i="22"/>
  <c r="G41" i="22"/>
  <c r="I40" i="23"/>
  <c r="E40" i="23"/>
  <c r="H40" i="23"/>
  <c r="D40" i="23"/>
  <c r="B39" i="19"/>
  <c r="C39" i="19"/>
  <c r="D39" i="19"/>
  <c r="E39" i="19"/>
  <c r="F39" i="19"/>
  <c r="G39" i="19"/>
  <c r="G43" i="28" s="1"/>
  <c r="H39" i="19"/>
  <c r="I39" i="19"/>
  <c r="J39" i="19"/>
  <c r="J43" i="28" s="1"/>
  <c r="AP38" i="1"/>
  <c r="AR38" i="1"/>
  <c r="AS38" i="1"/>
  <c r="AT38" i="1"/>
  <c r="AU38" i="1"/>
  <c r="AV38" i="1"/>
  <c r="AW38" i="1"/>
  <c r="AG38" i="1"/>
  <c r="AH38" i="1"/>
  <c r="AI38" i="1"/>
  <c r="AJ38" i="1"/>
  <c r="AK38" i="1"/>
  <c r="AL38" i="1"/>
  <c r="AM38" i="1"/>
  <c r="AN38" i="1"/>
  <c r="U38" i="1"/>
  <c r="AD38" i="1" s="1"/>
  <c r="V38" i="1"/>
  <c r="AE38" i="1" s="1"/>
  <c r="W38" i="1"/>
  <c r="X38" i="1"/>
  <c r="Y38" i="1"/>
  <c r="Z38" i="1"/>
  <c r="AA38" i="1"/>
  <c r="AB38" i="1"/>
  <c r="O38" i="1"/>
  <c r="P38" i="1"/>
  <c r="R38" i="1"/>
  <c r="S38" i="1"/>
  <c r="L38" i="1"/>
  <c r="M38" i="1" s="1"/>
  <c r="F38" i="1"/>
  <c r="Q38" i="1" s="1"/>
  <c r="I40" i="22" l="1"/>
  <c r="I42" i="28"/>
  <c r="I49" i="28" s="1"/>
  <c r="F43" i="28"/>
  <c r="H40" i="22"/>
  <c r="D40" i="21"/>
  <c r="D42" i="28"/>
  <c r="D49" i="28" s="1"/>
  <c r="H43" i="28"/>
  <c r="D43" i="28"/>
  <c r="B40" i="22"/>
  <c r="L43" i="23"/>
  <c r="B43" i="28"/>
  <c r="E40" i="21"/>
  <c r="K43" i="23"/>
  <c r="H39" i="23"/>
  <c r="D39" i="23"/>
  <c r="AQ38" i="1"/>
  <c r="I40" i="21"/>
  <c r="E40" i="22"/>
  <c r="J40" i="21"/>
  <c r="J40" i="22"/>
  <c r="B40" i="21"/>
  <c r="E39" i="23"/>
  <c r="G40" i="21"/>
  <c r="B39" i="23"/>
  <c r="C40" i="21"/>
  <c r="H40" i="21"/>
  <c r="F40" i="21"/>
  <c r="G40" i="22"/>
  <c r="C40" i="22"/>
  <c r="D40" i="22"/>
  <c r="F40" i="22"/>
  <c r="G39" i="23"/>
  <c r="C39" i="23"/>
  <c r="J39" i="23"/>
  <c r="F39" i="23"/>
  <c r="I39" i="23"/>
  <c r="B38" i="19"/>
  <c r="C38" i="19"/>
  <c r="D38" i="19"/>
  <c r="E38" i="19"/>
  <c r="E42" i="28" s="1"/>
  <c r="E49" i="28" s="1"/>
  <c r="G38" i="19"/>
  <c r="G40" i="28" s="1"/>
  <c r="H38" i="19"/>
  <c r="H42" i="28" s="1"/>
  <c r="H49" i="28" s="1"/>
  <c r="I38" i="19"/>
  <c r="J38" i="19"/>
  <c r="AG37" i="1"/>
  <c r="AH37" i="1"/>
  <c r="AI37" i="1"/>
  <c r="AJ37" i="1"/>
  <c r="AK37" i="1"/>
  <c r="AL37" i="1"/>
  <c r="AM37" i="1"/>
  <c r="AN37" i="1"/>
  <c r="U37" i="1"/>
  <c r="AD37" i="1" s="1"/>
  <c r="V37" i="1"/>
  <c r="W37" i="1"/>
  <c r="X37" i="1"/>
  <c r="Y37" i="1"/>
  <c r="Z37" i="1"/>
  <c r="AA37" i="1"/>
  <c r="AB37" i="1"/>
  <c r="S37" i="1"/>
  <c r="AW37" i="1"/>
  <c r="O37" i="1"/>
  <c r="AV37" i="1"/>
  <c r="L37" i="1"/>
  <c r="M37" i="1" s="1"/>
  <c r="P37" i="1"/>
  <c r="AU37" i="1"/>
  <c r="F37" i="1"/>
  <c r="Q37" i="1" s="1"/>
  <c r="R37" i="1"/>
  <c r="AS37" i="1"/>
  <c r="AT37" i="1"/>
  <c r="AR37" i="1"/>
  <c r="AP37" i="1"/>
  <c r="B37" i="19"/>
  <c r="C37" i="19"/>
  <c r="D37" i="19"/>
  <c r="E37" i="19"/>
  <c r="G37" i="19"/>
  <c r="H37" i="19"/>
  <c r="I37" i="19"/>
  <c r="J37" i="19"/>
  <c r="J39" i="28" s="1"/>
  <c r="AG36" i="1"/>
  <c r="AH36" i="1"/>
  <c r="AI36" i="1"/>
  <c r="AJ36" i="1"/>
  <c r="AK36" i="1"/>
  <c r="AL36" i="1"/>
  <c r="AM36" i="1"/>
  <c r="AN36" i="1"/>
  <c r="U36" i="1"/>
  <c r="V36" i="1"/>
  <c r="W36" i="1"/>
  <c r="X36" i="1"/>
  <c r="Y36" i="1"/>
  <c r="Z36" i="1"/>
  <c r="AA36" i="1"/>
  <c r="AB36" i="1"/>
  <c r="S36" i="1"/>
  <c r="AW36" i="1"/>
  <c r="O36" i="1"/>
  <c r="AV36" i="1"/>
  <c r="L36" i="1"/>
  <c r="M36" i="1" s="1"/>
  <c r="P36" i="1"/>
  <c r="AU36" i="1"/>
  <c r="F36" i="1"/>
  <c r="Q36" i="1" s="1"/>
  <c r="R36" i="1"/>
  <c r="AS36" i="1"/>
  <c r="AT36" i="1"/>
  <c r="AR36" i="1"/>
  <c r="AP36" i="1"/>
  <c r="B36" i="19"/>
  <c r="C36" i="19"/>
  <c r="D36" i="19"/>
  <c r="D38" i="28" s="1"/>
  <c r="E36" i="19"/>
  <c r="G36" i="19"/>
  <c r="H36" i="19"/>
  <c r="I36" i="19"/>
  <c r="I38" i="28" s="1"/>
  <c r="J36" i="19"/>
  <c r="AG35" i="1"/>
  <c r="AH35" i="1"/>
  <c r="AI35" i="1"/>
  <c r="AJ35" i="1"/>
  <c r="AK35" i="1"/>
  <c r="AL35" i="1"/>
  <c r="AM35" i="1"/>
  <c r="AN35" i="1"/>
  <c r="U35" i="1"/>
  <c r="AD35" i="1" s="1"/>
  <c r="V35" i="1"/>
  <c r="W35" i="1"/>
  <c r="X35" i="1"/>
  <c r="Y35" i="1"/>
  <c r="Z35" i="1"/>
  <c r="AA35" i="1"/>
  <c r="AB35" i="1"/>
  <c r="S35" i="1"/>
  <c r="AW35" i="1"/>
  <c r="O35" i="1"/>
  <c r="AV35" i="1"/>
  <c r="L35" i="1"/>
  <c r="M35" i="1" s="1"/>
  <c r="P35" i="1"/>
  <c r="AU35" i="1"/>
  <c r="F35" i="1"/>
  <c r="Q35" i="1" s="1"/>
  <c r="R35" i="1"/>
  <c r="AS35" i="1"/>
  <c r="AT35" i="1"/>
  <c r="AR35" i="1"/>
  <c r="AP35" i="1"/>
  <c r="B35" i="19"/>
  <c r="C35" i="19"/>
  <c r="C37" i="28" s="1"/>
  <c r="D35" i="19"/>
  <c r="E35" i="19"/>
  <c r="G35" i="19"/>
  <c r="H35" i="19"/>
  <c r="H37" i="28" s="1"/>
  <c r="I35" i="19"/>
  <c r="J35" i="19"/>
  <c r="AG34" i="1"/>
  <c r="AH34" i="1"/>
  <c r="AI34" i="1"/>
  <c r="AJ34" i="1"/>
  <c r="AK34" i="1"/>
  <c r="AL34" i="1"/>
  <c r="AM34" i="1"/>
  <c r="AN34" i="1"/>
  <c r="U34" i="1"/>
  <c r="AD34" i="1" s="1"/>
  <c r="V34" i="1"/>
  <c r="W34" i="1"/>
  <c r="X34" i="1"/>
  <c r="Y34" i="1"/>
  <c r="Z34" i="1"/>
  <c r="AA34" i="1"/>
  <c r="AB34" i="1"/>
  <c r="S34" i="1"/>
  <c r="AW34" i="1"/>
  <c r="O34" i="1"/>
  <c r="AV34" i="1"/>
  <c r="L34" i="1"/>
  <c r="M34" i="1" s="1"/>
  <c r="P34" i="1"/>
  <c r="AU34" i="1"/>
  <c r="F34" i="1"/>
  <c r="Q34" i="1" s="1"/>
  <c r="R34" i="1"/>
  <c r="AS34" i="1"/>
  <c r="AT34" i="1"/>
  <c r="AR34" i="1"/>
  <c r="AP34" i="1"/>
  <c r="B34" i="19"/>
  <c r="C34" i="19"/>
  <c r="D34" i="19"/>
  <c r="E34" i="19"/>
  <c r="G34" i="19"/>
  <c r="H34" i="19"/>
  <c r="I34" i="19"/>
  <c r="J34" i="19"/>
  <c r="AG32" i="1"/>
  <c r="AH32" i="1"/>
  <c r="AI32" i="1"/>
  <c r="AJ32" i="1"/>
  <c r="AK32" i="1"/>
  <c r="AL32" i="1"/>
  <c r="AM32" i="1"/>
  <c r="AN32" i="1"/>
  <c r="AG33" i="1"/>
  <c r="AH33" i="1"/>
  <c r="AI33" i="1"/>
  <c r="AJ33" i="1"/>
  <c r="AK33" i="1"/>
  <c r="AL33" i="1"/>
  <c r="AM33" i="1"/>
  <c r="AN33" i="1"/>
  <c r="U32" i="1"/>
  <c r="V32" i="1"/>
  <c r="AE32" i="1" s="1"/>
  <c r="W32" i="1"/>
  <c r="X32" i="1"/>
  <c r="Y32" i="1"/>
  <c r="Z32" i="1"/>
  <c r="AA32" i="1"/>
  <c r="AB32" i="1"/>
  <c r="U33" i="1"/>
  <c r="V33" i="1"/>
  <c r="AE33" i="1" s="1"/>
  <c r="W33" i="1"/>
  <c r="X33" i="1"/>
  <c r="Y33" i="1"/>
  <c r="Z33" i="1"/>
  <c r="AA33" i="1"/>
  <c r="AB33" i="1"/>
  <c r="S33" i="1"/>
  <c r="AW33" i="1"/>
  <c r="O33" i="1"/>
  <c r="AV33" i="1"/>
  <c r="L33" i="1"/>
  <c r="M33" i="1" s="1"/>
  <c r="P33" i="1"/>
  <c r="AU33" i="1"/>
  <c r="F33" i="1"/>
  <c r="F34" i="19" s="1"/>
  <c r="R33" i="1"/>
  <c r="AS33" i="1"/>
  <c r="AT33" i="1"/>
  <c r="AR33" i="1"/>
  <c r="AP33" i="1"/>
  <c r="K41" i="23" l="1"/>
  <c r="E39" i="28"/>
  <c r="B39" i="22"/>
  <c r="B40" i="28"/>
  <c r="J36" i="28"/>
  <c r="L39" i="23"/>
  <c r="G37" i="28"/>
  <c r="C38" i="28"/>
  <c r="D39" i="28"/>
  <c r="J39" i="21"/>
  <c r="J40" i="28"/>
  <c r="J42" i="28"/>
  <c r="J49" i="28" s="1"/>
  <c r="J37" i="28"/>
  <c r="K39" i="23"/>
  <c r="E37" i="28"/>
  <c r="G38" i="28"/>
  <c r="B38" i="28"/>
  <c r="H39" i="28"/>
  <c r="C39" i="28"/>
  <c r="I39" i="22"/>
  <c r="I40" i="28"/>
  <c r="D39" i="22"/>
  <c r="D40" i="28"/>
  <c r="G36" i="28"/>
  <c r="G42" i="28"/>
  <c r="G49" i="28" s="1"/>
  <c r="B37" i="28"/>
  <c r="H38" i="28"/>
  <c r="I39" i="28"/>
  <c r="E40" i="28"/>
  <c r="F34" i="23"/>
  <c r="H36" i="28"/>
  <c r="I37" i="28"/>
  <c r="D37" i="28"/>
  <c r="J38" i="28"/>
  <c r="K40" i="23"/>
  <c r="E38" i="28"/>
  <c r="L41" i="23"/>
  <c r="G39" i="28"/>
  <c r="B39" i="28"/>
  <c r="H39" i="22"/>
  <c r="H40" i="28"/>
  <c r="C39" i="21"/>
  <c r="C40" i="28"/>
  <c r="C42" i="28"/>
  <c r="C49" i="28" s="1"/>
  <c r="B42" i="28"/>
  <c r="B49" i="28" s="1"/>
  <c r="G39" i="21"/>
  <c r="L42" i="23"/>
  <c r="E39" i="21"/>
  <c r="K42" i="23"/>
  <c r="F35" i="19"/>
  <c r="F37" i="28" s="1"/>
  <c r="AQ35" i="1"/>
  <c r="AE35" i="1"/>
  <c r="AQ36" i="1"/>
  <c r="AE36" i="1"/>
  <c r="AQ33" i="1"/>
  <c r="AD33" i="1"/>
  <c r="AD32" i="1"/>
  <c r="AQ34" i="1"/>
  <c r="AE34" i="1"/>
  <c r="AD36" i="1"/>
  <c r="AQ37" i="1"/>
  <c r="AE37" i="1"/>
  <c r="G39" i="22"/>
  <c r="E38" i="22"/>
  <c r="E39" i="22"/>
  <c r="E36" i="23"/>
  <c r="L40" i="23"/>
  <c r="J39" i="22"/>
  <c r="I39" i="21"/>
  <c r="D39" i="21"/>
  <c r="C39" i="22"/>
  <c r="H39" i="21"/>
  <c r="E34" i="23"/>
  <c r="B39" i="21"/>
  <c r="I38" i="22"/>
  <c r="AQ32" i="1"/>
  <c r="F36" i="19"/>
  <c r="F37" i="19"/>
  <c r="F39" i="28" s="1"/>
  <c r="J38" i="22"/>
  <c r="F38" i="19"/>
  <c r="B38" i="22"/>
  <c r="J34" i="23"/>
  <c r="C34" i="23"/>
  <c r="G34" i="23"/>
  <c r="G36" i="23"/>
  <c r="B37" i="23"/>
  <c r="B38" i="23"/>
  <c r="G38" i="22"/>
  <c r="J38" i="23"/>
  <c r="B38" i="21"/>
  <c r="L38" i="23"/>
  <c r="C36" i="23"/>
  <c r="G38" i="23"/>
  <c r="C38" i="23"/>
  <c r="I38" i="21"/>
  <c r="I38" i="23"/>
  <c r="Q33" i="1"/>
  <c r="F37" i="23"/>
  <c r="D37" i="22"/>
  <c r="F38" i="23"/>
  <c r="D38" i="22"/>
  <c r="E38" i="21"/>
  <c r="E38" i="23"/>
  <c r="H38" i="21"/>
  <c r="D38" i="21"/>
  <c r="H38" i="23"/>
  <c r="J37" i="23"/>
  <c r="B37" i="21"/>
  <c r="G38" i="21"/>
  <c r="C38" i="21"/>
  <c r="H38" i="22"/>
  <c r="K38" i="23"/>
  <c r="G37" i="22"/>
  <c r="F35" i="22"/>
  <c r="B35" i="22"/>
  <c r="G35" i="21"/>
  <c r="C35" i="21"/>
  <c r="H36" i="21"/>
  <c r="D36" i="21"/>
  <c r="G37" i="23"/>
  <c r="C37" i="23"/>
  <c r="J38" i="21"/>
  <c r="C38" i="22"/>
  <c r="I37" i="21"/>
  <c r="E37" i="21"/>
  <c r="J37" i="22"/>
  <c r="B37" i="22"/>
  <c r="I37" i="23"/>
  <c r="E37" i="23"/>
  <c r="D36" i="22"/>
  <c r="H36" i="23"/>
  <c r="B36" i="22"/>
  <c r="F36" i="23"/>
  <c r="I36" i="22"/>
  <c r="E36" i="22"/>
  <c r="H36" i="22"/>
  <c r="H37" i="21"/>
  <c r="D37" i="21"/>
  <c r="I37" i="22"/>
  <c r="E37" i="22"/>
  <c r="H37" i="23"/>
  <c r="G37" i="21"/>
  <c r="C37" i="21"/>
  <c r="H37" i="22"/>
  <c r="J37" i="21"/>
  <c r="C37" i="22"/>
  <c r="J35" i="23"/>
  <c r="G36" i="21"/>
  <c r="C36" i="21"/>
  <c r="F35" i="23"/>
  <c r="J36" i="21"/>
  <c r="B36" i="21"/>
  <c r="G36" i="22"/>
  <c r="C36" i="22"/>
  <c r="J36" i="23"/>
  <c r="B36" i="23"/>
  <c r="G35" i="23"/>
  <c r="C35" i="23"/>
  <c r="G35" i="22"/>
  <c r="E35" i="23"/>
  <c r="I36" i="21"/>
  <c r="E36" i="21"/>
  <c r="J36" i="22"/>
  <c r="I36" i="23"/>
  <c r="B34" i="23"/>
  <c r="H35" i="22"/>
  <c r="D35" i="22"/>
  <c r="C35" i="22"/>
  <c r="B35" i="23"/>
  <c r="I34" i="23"/>
  <c r="J35" i="21"/>
  <c r="B35" i="21"/>
  <c r="L34" i="23"/>
  <c r="H34" i="23"/>
  <c r="D34" i="23"/>
  <c r="I35" i="21"/>
  <c r="E35" i="21"/>
  <c r="J35" i="22"/>
  <c r="I35" i="23"/>
  <c r="K34" i="23"/>
  <c r="H35" i="21"/>
  <c r="D35" i="21"/>
  <c r="I35" i="22"/>
  <c r="E35" i="22"/>
  <c r="H35" i="23"/>
  <c r="B33" i="19"/>
  <c r="C33" i="19"/>
  <c r="D33" i="19"/>
  <c r="E33" i="19"/>
  <c r="E36" i="28" s="1"/>
  <c r="G33" i="19"/>
  <c r="H33" i="19"/>
  <c r="I33" i="19"/>
  <c r="J33" i="19"/>
  <c r="S32" i="1"/>
  <c r="AW32" i="1"/>
  <c r="O32" i="1"/>
  <c r="AV32" i="1"/>
  <c r="L32" i="1"/>
  <c r="M32" i="1" s="1"/>
  <c r="P32" i="1"/>
  <c r="AU32" i="1"/>
  <c r="F32" i="1"/>
  <c r="Q32" i="1" s="1"/>
  <c r="R32" i="1"/>
  <c r="AS32" i="1"/>
  <c r="AT32" i="1"/>
  <c r="AR32" i="1"/>
  <c r="AP32" i="1"/>
  <c r="I36" i="28" l="1"/>
  <c r="L37" i="23"/>
  <c r="F35" i="21"/>
  <c r="F40" i="28"/>
  <c r="F42" i="28"/>
  <c r="F49" i="28" s="1"/>
  <c r="D36" i="28"/>
  <c r="F36" i="21"/>
  <c r="F38" i="28"/>
  <c r="J35" i="28"/>
  <c r="K37" i="23"/>
  <c r="D35" i="23"/>
  <c r="C36" i="28"/>
  <c r="B36" i="28"/>
  <c r="F38" i="21"/>
  <c r="D38" i="23"/>
  <c r="D36" i="23"/>
  <c r="F37" i="21"/>
  <c r="F39" i="22"/>
  <c r="F39" i="21"/>
  <c r="F33" i="19"/>
  <c r="F38" i="22"/>
  <c r="F36" i="22"/>
  <c r="D37" i="23"/>
  <c r="F37" i="22"/>
  <c r="G34" i="22"/>
  <c r="G34" i="21"/>
  <c r="C34" i="22"/>
  <c r="C34" i="21"/>
  <c r="E33" i="23"/>
  <c r="H33" i="23"/>
  <c r="J34" i="21"/>
  <c r="J34" i="22"/>
  <c r="B34" i="21"/>
  <c r="B34" i="22"/>
  <c r="C33" i="23"/>
  <c r="I34" i="22"/>
  <c r="I34" i="21"/>
  <c r="E34" i="22"/>
  <c r="E34" i="21"/>
  <c r="G33" i="23"/>
  <c r="H34" i="22"/>
  <c r="H34" i="21"/>
  <c r="D34" i="22"/>
  <c r="D34" i="21"/>
  <c r="F33" i="23"/>
  <c r="K33" i="23"/>
  <c r="J33" i="23"/>
  <c r="B33" i="23"/>
  <c r="I33" i="23"/>
  <c r="L33" i="23"/>
  <c r="B32" i="19"/>
  <c r="C32" i="19"/>
  <c r="D32" i="19"/>
  <c r="D35" i="28" s="1"/>
  <c r="E32" i="19"/>
  <c r="G32" i="19"/>
  <c r="H32" i="19"/>
  <c r="H35" i="28" s="1"/>
  <c r="I32" i="19"/>
  <c r="J32" i="19"/>
  <c r="AG31" i="1"/>
  <c r="AH31" i="1"/>
  <c r="AI31" i="1"/>
  <c r="AJ31" i="1"/>
  <c r="AK31" i="1"/>
  <c r="AL31" i="1"/>
  <c r="AM31" i="1"/>
  <c r="AN31" i="1"/>
  <c r="U31" i="1"/>
  <c r="V31" i="1"/>
  <c r="AE31" i="1" s="1"/>
  <c r="W31" i="1"/>
  <c r="X31" i="1"/>
  <c r="Y31" i="1"/>
  <c r="Z31" i="1"/>
  <c r="AA31" i="1"/>
  <c r="AB31" i="1"/>
  <c r="S31" i="1"/>
  <c r="AW31" i="1"/>
  <c r="O31" i="1"/>
  <c r="AV31" i="1"/>
  <c r="L31" i="1"/>
  <c r="M31" i="1" s="1"/>
  <c r="P31" i="1"/>
  <c r="AU31" i="1"/>
  <c r="F31" i="1"/>
  <c r="Q31" i="1" s="1"/>
  <c r="R31" i="1"/>
  <c r="AS31" i="1"/>
  <c r="AT31" i="1"/>
  <c r="AR31" i="1"/>
  <c r="AP31" i="1"/>
  <c r="D33" i="23" l="1"/>
  <c r="F36" i="28"/>
  <c r="B33" i="22"/>
  <c r="J33" i="21"/>
  <c r="K36" i="23"/>
  <c r="E34" i="28"/>
  <c r="E35" i="28"/>
  <c r="E41" i="28" s="1"/>
  <c r="B35" i="28"/>
  <c r="L36" i="23"/>
  <c r="G34" i="28"/>
  <c r="G41" i="28" s="1"/>
  <c r="D33" i="22"/>
  <c r="D34" i="28"/>
  <c r="D41" i="28" s="1"/>
  <c r="C35" i="28"/>
  <c r="G35" i="28"/>
  <c r="I35" i="28"/>
  <c r="AD31" i="1"/>
  <c r="AQ31" i="1"/>
  <c r="F34" i="21"/>
  <c r="F34" i="22"/>
  <c r="F32" i="19"/>
  <c r="D33" i="21"/>
  <c r="G32" i="23"/>
  <c r="C32" i="23"/>
  <c r="L32" i="23"/>
  <c r="J33" i="22"/>
  <c r="I33" i="21"/>
  <c r="F32" i="23"/>
  <c r="H33" i="22"/>
  <c r="I32" i="23"/>
  <c r="H33" i="21"/>
  <c r="G33" i="22"/>
  <c r="G33" i="21"/>
  <c r="B32" i="23"/>
  <c r="C33" i="22"/>
  <c r="C33" i="21"/>
  <c r="E32" i="23"/>
  <c r="E33" i="22"/>
  <c r="J32" i="23"/>
  <c r="E33" i="21"/>
  <c r="B33" i="21"/>
  <c r="I33" i="22"/>
  <c r="H32" i="23"/>
  <c r="K32" i="23"/>
  <c r="D32" i="23"/>
  <c r="C31" i="19"/>
  <c r="D31" i="19"/>
  <c r="E31" i="19"/>
  <c r="G31" i="19"/>
  <c r="G32" i="28" s="1"/>
  <c r="G33" i="28" s="1"/>
  <c r="H31" i="19"/>
  <c r="H34" i="28" s="1"/>
  <c r="H41" i="28" s="1"/>
  <c r="I31" i="19"/>
  <c r="J31" i="19"/>
  <c r="B31" i="19"/>
  <c r="AG30" i="1"/>
  <c r="AH30" i="1"/>
  <c r="AI30" i="1"/>
  <c r="AJ30" i="1"/>
  <c r="AK30" i="1"/>
  <c r="AL30" i="1"/>
  <c r="AM30" i="1"/>
  <c r="AN30" i="1"/>
  <c r="U30" i="1"/>
  <c r="AD30" i="1" s="1"/>
  <c r="V30" i="1"/>
  <c r="W30" i="1"/>
  <c r="X30" i="1"/>
  <c r="Y30" i="1"/>
  <c r="Z30" i="1"/>
  <c r="AA30" i="1"/>
  <c r="AB30" i="1"/>
  <c r="S30" i="1"/>
  <c r="AW30" i="1"/>
  <c r="O30" i="1"/>
  <c r="AV30" i="1"/>
  <c r="L30" i="1"/>
  <c r="M30" i="1" s="1"/>
  <c r="P30" i="1"/>
  <c r="AU30" i="1"/>
  <c r="F30" i="1"/>
  <c r="Q30" i="1" s="1"/>
  <c r="R30" i="1"/>
  <c r="AS30" i="1"/>
  <c r="AT30" i="1"/>
  <c r="AR30" i="1"/>
  <c r="AP30" i="1"/>
  <c r="C32" i="22" l="1"/>
  <c r="C32" i="28"/>
  <c r="C33" i="28" s="1"/>
  <c r="B32" i="21"/>
  <c r="B32" i="28"/>
  <c r="B33" i="28" s="1"/>
  <c r="F33" i="21"/>
  <c r="F35" i="28"/>
  <c r="L31" i="23"/>
  <c r="J32" i="28"/>
  <c r="J33" i="28" s="1"/>
  <c r="K35" i="23"/>
  <c r="E32" i="28"/>
  <c r="E33" i="28" s="1"/>
  <c r="F31" i="23"/>
  <c r="H32" i="28"/>
  <c r="H33" i="28" s="1"/>
  <c r="B34" i="28"/>
  <c r="B41" i="28" s="1"/>
  <c r="I31" i="22"/>
  <c r="I32" i="28"/>
  <c r="I33" i="28" s="1"/>
  <c r="D31" i="22"/>
  <c r="D32" i="28"/>
  <c r="D33" i="28" s="1"/>
  <c r="I34" i="28"/>
  <c r="I41" i="28" s="1"/>
  <c r="J34" i="28"/>
  <c r="J41" i="28" s="1"/>
  <c r="C34" i="28"/>
  <c r="C41" i="28" s="1"/>
  <c r="AQ30" i="1"/>
  <c r="AE30" i="1"/>
  <c r="F33" i="22"/>
  <c r="F31" i="19"/>
  <c r="E31" i="23"/>
  <c r="L35" i="23"/>
  <c r="G32" i="22"/>
  <c r="G32" i="21"/>
  <c r="C32" i="21"/>
  <c r="E31" i="21"/>
  <c r="E32" i="22"/>
  <c r="E32" i="21"/>
  <c r="D32" i="22"/>
  <c r="D32" i="21"/>
  <c r="I31" i="23"/>
  <c r="J32" i="22"/>
  <c r="H31" i="23"/>
  <c r="I31" i="21"/>
  <c r="I32" i="22"/>
  <c r="I32" i="21"/>
  <c r="E31" i="22"/>
  <c r="B31" i="22"/>
  <c r="B32" i="22"/>
  <c r="B31" i="23"/>
  <c r="K31" i="23"/>
  <c r="J32" i="21"/>
  <c r="H32" i="22"/>
  <c r="H32" i="21"/>
  <c r="H31" i="21"/>
  <c r="D31" i="21"/>
  <c r="G31" i="21"/>
  <c r="C31" i="21"/>
  <c r="H31" i="22"/>
  <c r="G31" i="23"/>
  <c r="C31" i="23"/>
  <c r="J31" i="21"/>
  <c r="B31" i="21"/>
  <c r="G31" i="22"/>
  <c r="C31" i="22"/>
  <c r="J31" i="23"/>
  <c r="J31" i="22"/>
  <c r="O16" i="1"/>
  <c r="P16" i="1"/>
  <c r="R16" i="1"/>
  <c r="S16" i="1"/>
  <c r="O17" i="1"/>
  <c r="P17" i="1"/>
  <c r="R17" i="1"/>
  <c r="S17" i="1"/>
  <c r="O18" i="1"/>
  <c r="P18" i="1"/>
  <c r="R18" i="1"/>
  <c r="S18" i="1"/>
  <c r="O19" i="1"/>
  <c r="P19" i="1"/>
  <c r="R19" i="1"/>
  <c r="S19" i="1"/>
  <c r="O20" i="1"/>
  <c r="P20" i="1"/>
  <c r="R20" i="1"/>
  <c r="S20" i="1"/>
  <c r="O21" i="1"/>
  <c r="P21" i="1"/>
  <c r="R21" i="1"/>
  <c r="S21" i="1"/>
  <c r="O22" i="1"/>
  <c r="P22" i="1"/>
  <c r="R22" i="1"/>
  <c r="S22" i="1"/>
  <c r="O23" i="1"/>
  <c r="P23" i="1"/>
  <c r="R23" i="1"/>
  <c r="S23" i="1"/>
  <c r="O24" i="1"/>
  <c r="P24" i="1"/>
  <c r="R24" i="1"/>
  <c r="S24" i="1"/>
  <c r="O25" i="1"/>
  <c r="P25" i="1"/>
  <c r="R25" i="1"/>
  <c r="S25" i="1"/>
  <c r="O26" i="1"/>
  <c r="P26" i="1"/>
  <c r="R26" i="1"/>
  <c r="S26" i="1"/>
  <c r="O27" i="1"/>
  <c r="P27" i="1"/>
  <c r="R27" i="1"/>
  <c r="S27" i="1"/>
  <c r="O28" i="1"/>
  <c r="P28" i="1"/>
  <c r="R28" i="1"/>
  <c r="S28" i="1"/>
  <c r="O29" i="1"/>
  <c r="P29" i="1"/>
  <c r="Q29" i="1"/>
  <c r="R29" i="1"/>
  <c r="S29" i="1"/>
  <c r="S15" i="1"/>
  <c r="R15" i="1"/>
  <c r="P15" i="1"/>
  <c r="O15" i="1"/>
  <c r="B30" i="23"/>
  <c r="C30" i="23"/>
  <c r="D30" i="23"/>
  <c r="E30" i="23"/>
  <c r="F30" i="23"/>
  <c r="G30" i="23"/>
  <c r="H30" i="23"/>
  <c r="I30" i="23"/>
  <c r="J30" i="23"/>
  <c r="K30" i="23"/>
  <c r="L30" i="23"/>
  <c r="B30" i="22"/>
  <c r="C30" i="22"/>
  <c r="D30" i="22"/>
  <c r="E30" i="22"/>
  <c r="F30" i="22"/>
  <c r="G30" i="22"/>
  <c r="H30" i="22"/>
  <c r="I30" i="22"/>
  <c r="J30" i="22"/>
  <c r="B30" i="21"/>
  <c r="C30" i="21"/>
  <c r="D30" i="21"/>
  <c r="E30" i="21"/>
  <c r="F30" i="21"/>
  <c r="G30" i="21"/>
  <c r="H30" i="21"/>
  <c r="I30" i="21"/>
  <c r="J30" i="21"/>
  <c r="F30" i="19"/>
  <c r="AG29" i="1"/>
  <c r="AH29" i="1"/>
  <c r="AI29" i="1"/>
  <c r="AJ29" i="1"/>
  <c r="AK29" i="1"/>
  <c r="AL29" i="1"/>
  <c r="AM29" i="1"/>
  <c r="AN29" i="1"/>
  <c r="U29" i="1"/>
  <c r="AD29" i="1" s="1"/>
  <c r="V29" i="1"/>
  <c r="AE29" i="1" s="1"/>
  <c r="W29" i="1"/>
  <c r="X29" i="1"/>
  <c r="Y29" i="1"/>
  <c r="Z29" i="1"/>
  <c r="AA29" i="1"/>
  <c r="AB29" i="1"/>
  <c r="F29" i="1"/>
  <c r="AS29" i="1"/>
  <c r="AT29" i="1"/>
  <c r="AW29" i="1"/>
  <c r="AV29" i="1"/>
  <c r="L29" i="1"/>
  <c r="M29" i="1" s="1"/>
  <c r="AU29" i="1"/>
  <c r="AR29" i="1"/>
  <c r="AP29" i="1"/>
  <c r="D31" i="23" l="1"/>
  <c r="F32" i="28"/>
  <c r="F33" i="28" s="1"/>
  <c r="F34" i="28"/>
  <c r="F41" i="28" s="1"/>
  <c r="F32" i="21"/>
  <c r="F32" i="22"/>
  <c r="F31" i="22"/>
  <c r="F31" i="21"/>
  <c r="AQ29" i="1"/>
  <c r="B29" i="23"/>
  <c r="C29" i="23"/>
  <c r="D29" i="23"/>
  <c r="E29" i="23"/>
  <c r="F29" i="23"/>
  <c r="G29" i="23"/>
  <c r="H29" i="23"/>
  <c r="I29" i="23"/>
  <c r="J29" i="23"/>
  <c r="K29" i="23"/>
  <c r="L29" i="23"/>
  <c r="B29" i="22"/>
  <c r="C29" i="22"/>
  <c r="D29" i="22"/>
  <c r="E29" i="22"/>
  <c r="F29" i="22"/>
  <c r="G29" i="22"/>
  <c r="H29" i="22"/>
  <c r="I29" i="22"/>
  <c r="J29" i="22"/>
  <c r="B29" i="21"/>
  <c r="C29" i="21"/>
  <c r="D29" i="21"/>
  <c r="E29" i="21"/>
  <c r="F29" i="21"/>
  <c r="G29" i="21"/>
  <c r="H29" i="21"/>
  <c r="I29" i="21"/>
  <c r="J29" i="21"/>
  <c r="AG28" i="1"/>
  <c r="AH28" i="1"/>
  <c r="AI28" i="1"/>
  <c r="AJ28" i="1"/>
  <c r="AK28" i="1"/>
  <c r="AL28" i="1"/>
  <c r="AM28" i="1"/>
  <c r="AN28" i="1"/>
  <c r="U28" i="1"/>
  <c r="V28" i="1"/>
  <c r="AE28" i="1" s="1"/>
  <c r="W28" i="1"/>
  <c r="X28" i="1"/>
  <c r="Y28" i="1"/>
  <c r="Z28" i="1"/>
  <c r="AA28" i="1"/>
  <c r="AB28" i="1"/>
  <c r="F28" i="1"/>
  <c r="Q28" i="1" s="1"/>
  <c r="AS28" i="1"/>
  <c r="AT28" i="1"/>
  <c r="AW28" i="1"/>
  <c r="AV28" i="1"/>
  <c r="L28" i="1"/>
  <c r="M28" i="1" s="1"/>
  <c r="AU28" i="1"/>
  <c r="AR28" i="1"/>
  <c r="AP28" i="1"/>
  <c r="AD28" i="1" l="1"/>
  <c r="AQ28" i="1"/>
  <c r="K20" i="23"/>
  <c r="L20" i="23"/>
  <c r="K21" i="23"/>
  <c r="L21" i="23"/>
  <c r="K22" i="23"/>
  <c r="L22" i="23"/>
  <c r="K23" i="23"/>
  <c r="L23" i="23"/>
  <c r="K24" i="23"/>
  <c r="L24" i="23"/>
  <c r="K25" i="23"/>
  <c r="L25" i="23"/>
  <c r="K26" i="23"/>
  <c r="L26" i="23"/>
  <c r="K27" i="23"/>
  <c r="L27" i="23"/>
  <c r="K28" i="23"/>
  <c r="L28" i="23"/>
  <c r="L19" i="23"/>
  <c r="K19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6" i="23"/>
  <c r="F15" i="19" l="1"/>
  <c r="H17" i="23" l="1"/>
  <c r="H18" i="23"/>
  <c r="H19" i="23"/>
  <c r="H20" i="23"/>
  <c r="H21" i="23"/>
  <c r="H22" i="23"/>
  <c r="H23" i="23"/>
  <c r="H24" i="23"/>
  <c r="H25" i="23"/>
  <c r="H26" i="23"/>
  <c r="H27" i="23"/>
  <c r="H28" i="23"/>
  <c r="H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16" i="23"/>
  <c r="C16" i="22"/>
  <c r="D16" i="22"/>
  <c r="E16" i="22"/>
  <c r="G16" i="22"/>
  <c r="H16" i="22"/>
  <c r="I16" i="22"/>
  <c r="J16" i="22"/>
  <c r="C17" i="22"/>
  <c r="D17" i="22"/>
  <c r="E17" i="22"/>
  <c r="G17" i="22"/>
  <c r="H17" i="22"/>
  <c r="I17" i="22"/>
  <c r="J17" i="22"/>
  <c r="C18" i="22"/>
  <c r="D18" i="22"/>
  <c r="E18" i="22"/>
  <c r="G18" i="22"/>
  <c r="H18" i="22"/>
  <c r="I18" i="22"/>
  <c r="J18" i="22"/>
  <c r="C19" i="22"/>
  <c r="D19" i="22"/>
  <c r="E19" i="22"/>
  <c r="G19" i="22"/>
  <c r="H19" i="22"/>
  <c r="I19" i="22"/>
  <c r="J19" i="22"/>
  <c r="C20" i="22"/>
  <c r="D20" i="22"/>
  <c r="E20" i="22"/>
  <c r="G20" i="22"/>
  <c r="H20" i="22"/>
  <c r="I20" i="22"/>
  <c r="J20" i="22"/>
  <c r="C21" i="22"/>
  <c r="D21" i="22"/>
  <c r="E21" i="22"/>
  <c r="G21" i="22"/>
  <c r="H21" i="22"/>
  <c r="I21" i="22"/>
  <c r="J21" i="22"/>
  <c r="C22" i="22"/>
  <c r="D22" i="22"/>
  <c r="E22" i="22"/>
  <c r="G22" i="22"/>
  <c r="H22" i="22"/>
  <c r="I22" i="22"/>
  <c r="J22" i="22"/>
  <c r="C23" i="22"/>
  <c r="D23" i="22"/>
  <c r="E23" i="22"/>
  <c r="G23" i="22"/>
  <c r="H23" i="22"/>
  <c r="I23" i="22"/>
  <c r="J23" i="22"/>
  <c r="C24" i="22"/>
  <c r="D24" i="22"/>
  <c r="E24" i="22"/>
  <c r="G24" i="22"/>
  <c r="H24" i="22"/>
  <c r="I24" i="22"/>
  <c r="J24" i="22"/>
  <c r="C25" i="22"/>
  <c r="D25" i="22"/>
  <c r="E25" i="22"/>
  <c r="G25" i="22"/>
  <c r="H25" i="22"/>
  <c r="I25" i="22"/>
  <c r="J25" i="22"/>
  <c r="C26" i="22"/>
  <c r="D26" i="22"/>
  <c r="E26" i="22"/>
  <c r="G26" i="22"/>
  <c r="H26" i="22"/>
  <c r="I26" i="22"/>
  <c r="J26" i="22"/>
  <c r="C27" i="22"/>
  <c r="D27" i="22"/>
  <c r="E27" i="22"/>
  <c r="G27" i="22"/>
  <c r="H27" i="22"/>
  <c r="I27" i="22"/>
  <c r="J27" i="22"/>
  <c r="C28" i="22"/>
  <c r="D28" i="22"/>
  <c r="E28" i="22"/>
  <c r="G28" i="22"/>
  <c r="H28" i="22"/>
  <c r="I28" i="22"/>
  <c r="J28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16" i="22"/>
  <c r="C16" i="21"/>
  <c r="D16" i="21"/>
  <c r="E16" i="21"/>
  <c r="G16" i="21"/>
  <c r="H16" i="21"/>
  <c r="I16" i="21"/>
  <c r="J16" i="21"/>
  <c r="C17" i="21"/>
  <c r="D17" i="21"/>
  <c r="E17" i="21"/>
  <c r="G17" i="21"/>
  <c r="H17" i="21"/>
  <c r="I17" i="21"/>
  <c r="J17" i="21"/>
  <c r="C18" i="21"/>
  <c r="D18" i="21"/>
  <c r="E18" i="21"/>
  <c r="G18" i="21"/>
  <c r="H18" i="21"/>
  <c r="I18" i="21"/>
  <c r="J18" i="21"/>
  <c r="C19" i="21"/>
  <c r="D19" i="21"/>
  <c r="E19" i="21"/>
  <c r="G19" i="21"/>
  <c r="H19" i="21"/>
  <c r="I19" i="21"/>
  <c r="J19" i="21"/>
  <c r="C20" i="21"/>
  <c r="D20" i="21"/>
  <c r="E20" i="21"/>
  <c r="G20" i="21"/>
  <c r="H20" i="21"/>
  <c r="I20" i="21"/>
  <c r="J20" i="21"/>
  <c r="C21" i="21"/>
  <c r="D21" i="21"/>
  <c r="E21" i="21"/>
  <c r="G21" i="21"/>
  <c r="H21" i="21"/>
  <c r="I21" i="21"/>
  <c r="J21" i="21"/>
  <c r="C22" i="21"/>
  <c r="D22" i="21"/>
  <c r="E22" i="21"/>
  <c r="G22" i="21"/>
  <c r="H22" i="21"/>
  <c r="I22" i="21"/>
  <c r="J22" i="21"/>
  <c r="C23" i="21"/>
  <c r="D23" i="21"/>
  <c r="E23" i="21"/>
  <c r="G23" i="21"/>
  <c r="H23" i="21"/>
  <c r="I23" i="21"/>
  <c r="J23" i="21"/>
  <c r="C24" i="21"/>
  <c r="D24" i="21"/>
  <c r="E24" i="21"/>
  <c r="G24" i="21"/>
  <c r="H24" i="21"/>
  <c r="I24" i="21"/>
  <c r="J24" i="21"/>
  <c r="C25" i="21"/>
  <c r="D25" i="21"/>
  <c r="E25" i="21"/>
  <c r="G25" i="21"/>
  <c r="H25" i="21"/>
  <c r="I25" i="21"/>
  <c r="J25" i="21"/>
  <c r="C26" i="21"/>
  <c r="D26" i="21"/>
  <c r="E26" i="21"/>
  <c r="G26" i="21"/>
  <c r="H26" i="21"/>
  <c r="I26" i="21"/>
  <c r="J26" i="21"/>
  <c r="C27" i="21"/>
  <c r="D27" i="21"/>
  <c r="E27" i="21"/>
  <c r="G27" i="21"/>
  <c r="H27" i="21"/>
  <c r="I27" i="21"/>
  <c r="J27" i="21"/>
  <c r="C28" i="21"/>
  <c r="D28" i="21"/>
  <c r="E28" i="21"/>
  <c r="G28" i="21"/>
  <c r="H28" i="21"/>
  <c r="I28" i="21"/>
  <c r="J28" i="21"/>
  <c r="B17" i="21"/>
  <c r="B18" i="21"/>
  <c r="B20" i="21"/>
  <c r="B21" i="21"/>
  <c r="B22" i="21"/>
  <c r="B23" i="21"/>
  <c r="B24" i="21"/>
  <c r="B25" i="21"/>
  <c r="B26" i="21"/>
  <c r="B27" i="21"/>
  <c r="B28" i="21"/>
  <c r="B16" i="21"/>
  <c r="F27" i="19"/>
  <c r="D27" i="23" s="1"/>
  <c r="F26" i="19"/>
  <c r="D26" i="23" s="1"/>
  <c r="F25" i="19"/>
  <c r="F24" i="19"/>
  <c r="F23" i="19"/>
  <c r="D23" i="23" s="1"/>
  <c r="F22" i="19"/>
  <c r="F21" i="19"/>
  <c r="F20" i="19"/>
  <c r="F19" i="19"/>
  <c r="D19" i="23" s="1"/>
  <c r="F18" i="19"/>
  <c r="F17" i="19"/>
  <c r="F16" i="19"/>
  <c r="F16" i="22" s="1"/>
  <c r="AG27" i="1"/>
  <c r="AH27" i="1"/>
  <c r="AI27" i="1"/>
  <c r="AJ27" i="1"/>
  <c r="AK27" i="1"/>
  <c r="AL27" i="1"/>
  <c r="AM27" i="1"/>
  <c r="AN27" i="1"/>
  <c r="U27" i="1"/>
  <c r="V27" i="1"/>
  <c r="AE27" i="1" s="1"/>
  <c r="W27" i="1"/>
  <c r="X27" i="1"/>
  <c r="Y27" i="1"/>
  <c r="Z27" i="1"/>
  <c r="AA27" i="1"/>
  <c r="AB27" i="1"/>
  <c r="AW27" i="1"/>
  <c r="AV27" i="1"/>
  <c r="L27" i="1"/>
  <c r="M27" i="1" s="1"/>
  <c r="AU27" i="1"/>
  <c r="F27" i="1"/>
  <c r="Q27" i="1" s="1"/>
  <c r="AS27" i="1"/>
  <c r="AT27" i="1"/>
  <c r="AR27" i="1"/>
  <c r="AP27" i="1"/>
  <c r="F16" i="1"/>
  <c r="Q16" i="1" s="1"/>
  <c r="F17" i="1"/>
  <c r="Q17" i="1" s="1"/>
  <c r="F18" i="1"/>
  <c r="Q18" i="1" s="1"/>
  <c r="F19" i="1"/>
  <c r="Q19" i="1" s="1"/>
  <c r="F20" i="1"/>
  <c r="Q20" i="1" s="1"/>
  <c r="F21" i="1"/>
  <c r="Q21" i="1" s="1"/>
  <c r="F22" i="1"/>
  <c r="Q22" i="1" s="1"/>
  <c r="F23" i="1"/>
  <c r="Q23" i="1" s="1"/>
  <c r="F24" i="1"/>
  <c r="Q24" i="1" s="1"/>
  <c r="F25" i="1"/>
  <c r="Q25" i="1" s="1"/>
  <c r="F26" i="1"/>
  <c r="Q26" i="1" s="1"/>
  <c r="F15" i="1"/>
  <c r="Q15" i="1" s="1"/>
  <c r="AR3" i="1"/>
  <c r="AS3" i="1"/>
  <c r="AT3" i="1"/>
  <c r="AU3" i="1"/>
  <c r="AV3" i="1"/>
  <c r="AW3" i="1"/>
  <c r="AR4" i="1"/>
  <c r="AS4" i="1"/>
  <c r="AT4" i="1"/>
  <c r="AU4" i="1"/>
  <c r="AV4" i="1"/>
  <c r="AW4" i="1"/>
  <c r="AR5" i="1"/>
  <c r="AS5" i="1"/>
  <c r="AT5" i="1"/>
  <c r="AU5" i="1"/>
  <c r="AV5" i="1"/>
  <c r="AW5" i="1"/>
  <c r="AR6" i="1"/>
  <c r="AS6" i="1"/>
  <c r="AT6" i="1"/>
  <c r="AU6" i="1"/>
  <c r="AV6" i="1"/>
  <c r="AW6" i="1"/>
  <c r="AR7" i="1"/>
  <c r="AS7" i="1"/>
  <c r="AT7" i="1"/>
  <c r="AU7" i="1"/>
  <c r="AV7" i="1"/>
  <c r="AW7" i="1"/>
  <c r="AR8" i="1"/>
  <c r="AS8" i="1"/>
  <c r="AT8" i="1"/>
  <c r="AU8" i="1"/>
  <c r="AV8" i="1"/>
  <c r="AW8" i="1"/>
  <c r="AR9" i="1"/>
  <c r="AS9" i="1"/>
  <c r="AT9" i="1"/>
  <c r="AU9" i="1"/>
  <c r="AV9" i="1"/>
  <c r="AW9" i="1"/>
  <c r="AR10" i="1"/>
  <c r="AS10" i="1"/>
  <c r="AT10" i="1"/>
  <c r="AU10" i="1"/>
  <c r="AV10" i="1"/>
  <c r="AW10" i="1"/>
  <c r="AR11" i="1"/>
  <c r="AS11" i="1"/>
  <c r="AT11" i="1"/>
  <c r="AU11" i="1"/>
  <c r="AV11" i="1"/>
  <c r="AW11" i="1"/>
  <c r="AR12" i="1"/>
  <c r="AS12" i="1"/>
  <c r="AT12" i="1"/>
  <c r="AU12" i="1"/>
  <c r="AV12" i="1"/>
  <c r="AW12" i="1"/>
  <c r="AR13" i="1"/>
  <c r="AS13" i="1"/>
  <c r="AT13" i="1"/>
  <c r="AU13" i="1"/>
  <c r="AV13" i="1"/>
  <c r="AW13" i="1"/>
  <c r="AR14" i="1"/>
  <c r="AS14" i="1"/>
  <c r="AT14" i="1"/>
  <c r="AU14" i="1"/>
  <c r="AV14" i="1"/>
  <c r="AW14" i="1"/>
  <c r="AR15" i="1"/>
  <c r="AS15" i="1"/>
  <c r="AT15" i="1"/>
  <c r="AU15" i="1"/>
  <c r="AV15" i="1"/>
  <c r="AW15" i="1"/>
  <c r="AR16" i="1"/>
  <c r="AS16" i="1"/>
  <c r="AT16" i="1"/>
  <c r="AU16" i="1"/>
  <c r="AV16" i="1"/>
  <c r="AW16" i="1"/>
  <c r="AR17" i="1"/>
  <c r="AS17" i="1"/>
  <c r="AT17" i="1"/>
  <c r="AU17" i="1"/>
  <c r="AV17" i="1"/>
  <c r="AW17" i="1"/>
  <c r="AR18" i="1"/>
  <c r="AS18" i="1"/>
  <c r="AT18" i="1"/>
  <c r="AU18" i="1"/>
  <c r="AV18" i="1"/>
  <c r="AW18" i="1"/>
  <c r="AR19" i="1"/>
  <c r="AS19" i="1"/>
  <c r="AT19" i="1"/>
  <c r="AU19" i="1"/>
  <c r="AV19" i="1"/>
  <c r="AW19" i="1"/>
  <c r="AR20" i="1"/>
  <c r="AS20" i="1"/>
  <c r="AT20" i="1"/>
  <c r="AU20" i="1"/>
  <c r="AV20" i="1"/>
  <c r="AW20" i="1"/>
  <c r="AR21" i="1"/>
  <c r="AS21" i="1"/>
  <c r="AT21" i="1"/>
  <c r="AU21" i="1"/>
  <c r="AV21" i="1"/>
  <c r="AW21" i="1"/>
  <c r="AR22" i="1"/>
  <c r="AS22" i="1"/>
  <c r="AT22" i="1"/>
  <c r="AU22" i="1"/>
  <c r="AV22" i="1"/>
  <c r="AW22" i="1"/>
  <c r="AR23" i="1"/>
  <c r="AS23" i="1"/>
  <c r="AT23" i="1"/>
  <c r="AU23" i="1"/>
  <c r="AV23" i="1"/>
  <c r="AW23" i="1"/>
  <c r="AR24" i="1"/>
  <c r="AS24" i="1"/>
  <c r="AT24" i="1"/>
  <c r="AU24" i="1"/>
  <c r="AV24" i="1"/>
  <c r="AW24" i="1"/>
  <c r="AR25" i="1"/>
  <c r="AS25" i="1"/>
  <c r="AT25" i="1"/>
  <c r="AU25" i="1"/>
  <c r="AV25" i="1"/>
  <c r="AW25" i="1"/>
  <c r="AW26" i="1"/>
  <c r="AV26" i="1"/>
  <c r="AU26" i="1"/>
  <c r="AT26" i="1"/>
  <c r="AS26" i="1"/>
  <c r="AR26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G3" i="1"/>
  <c r="AH3" i="1"/>
  <c r="AI3" i="1"/>
  <c r="AJ3" i="1"/>
  <c r="AK3" i="1"/>
  <c r="AL3" i="1"/>
  <c r="AM3" i="1"/>
  <c r="AN3" i="1"/>
  <c r="AG4" i="1"/>
  <c r="AH4" i="1"/>
  <c r="AI4" i="1"/>
  <c r="AJ4" i="1"/>
  <c r="AK4" i="1"/>
  <c r="AL4" i="1"/>
  <c r="AM4" i="1"/>
  <c r="AN4" i="1"/>
  <c r="AG5" i="1"/>
  <c r="AH5" i="1"/>
  <c r="AI5" i="1"/>
  <c r="AJ5" i="1"/>
  <c r="AK5" i="1"/>
  <c r="AL5" i="1"/>
  <c r="AM5" i="1"/>
  <c r="AN5" i="1"/>
  <c r="AG6" i="1"/>
  <c r="AH6" i="1"/>
  <c r="AI6" i="1"/>
  <c r="AJ6" i="1"/>
  <c r="AK6" i="1"/>
  <c r="AL6" i="1"/>
  <c r="AM6" i="1"/>
  <c r="AN6" i="1"/>
  <c r="AG7" i="1"/>
  <c r="AH7" i="1"/>
  <c r="AI7" i="1"/>
  <c r="AJ7" i="1"/>
  <c r="AK7" i="1"/>
  <c r="AL7" i="1"/>
  <c r="AM7" i="1"/>
  <c r="AN7" i="1"/>
  <c r="AG8" i="1"/>
  <c r="AH8" i="1"/>
  <c r="AI8" i="1"/>
  <c r="AJ8" i="1"/>
  <c r="AK8" i="1"/>
  <c r="AL8" i="1"/>
  <c r="AM8" i="1"/>
  <c r="AN8" i="1"/>
  <c r="AG9" i="1"/>
  <c r="AH9" i="1"/>
  <c r="AI9" i="1"/>
  <c r="AJ9" i="1"/>
  <c r="AK9" i="1"/>
  <c r="AL9" i="1"/>
  <c r="AM9" i="1"/>
  <c r="AN9" i="1"/>
  <c r="AG10" i="1"/>
  <c r="AH10" i="1"/>
  <c r="AI10" i="1"/>
  <c r="AJ10" i="1"/>
  <c r="AK10" i="1"/>
  <c r="AL10" i="1"/>
  <c r="AM10" i="1"/>
  <c r="AN10" i="1"/>
  <c r="AG11" i="1"/>
  <c r="AH11" i="1"/>
  <c r="AI11" i="1"/>
  <c r="AJ11" i="1"/>
  <c r="AK11" i="1"/>
  <c r="AL11" i="1"/>
  <c r="AM11" i="1"/>
  <c r="AN11" i="1"/>
  <c r="AG12" i="1"/>
  <c r="AH12" i="1"/>
  <c r="AI12" i="1"/>
  <c r="AJ12" i="1"/>
  <c r="AK12" i="1"/>
  <c r="AL12" i="1"/>
  <c r="AM12" i="1"/>
  <c r="AN12" i="1"/>
  <c r="AG13" i="1"/>
  <c r="AH13" i="1"/>
  <c r="AI13" i="1"/>
  <c r="AJ13" i="1"/>
  <c r="AK13" i="1"/>
  <c r="AL13" i="1"/>
  <c r="AM13" i="1"/>
  <c r="AN13" i="1"/>
  <c r="AG14" i="1"/>
  <c r="AH14" i="1"/>
  <c r="AI14" i="1"/>
  <c r="AJ14" i="1"/>
  <c r="AK14" i="1"/>
  <c r="AL14" i="1"/>
  <c r="AM14" i="1"/>
  <c r="AN14" i="1"/>
  <c r="AG15" i="1"/>
  <c r="AH15" i="1"/>
  <c r="AI15" i="1"/>
  <c r="AJ15" i="1"/>
  <c r="AK15" i="1"/>
  <c r="AL15" i="1"/>
  <c r="AM15" i="1"/>
  <c r="AN15" i="1"/>
  <c r="AG16" i="1"/>
  <c r="AH16" i="1"/>
  <c r="AI16" i="1"/>
  <c r="AJ16" i="1"/>
  <c r="AK16" i="1"/>
  <c r="AL16" i="1"/>
  <c r="AM16" i="1"/>
  <c r="AN16" i="1"/>
  <c r="AG17" i="1"/>
  <c r="AH17" i="1"/>
  <c r="AI17" i="1"/>
  <c r="AJ17" i="1"/>
  <c r="AK17" i="1"/>
  <c r="AL17" i="1"/>
  <c r="AM17" i="1"/>
  <c r="AN17" i="1"/>
  <c r="AG18" i="1"/>
  <c r="AH18" i="1"/>
  <c r="AI18" i="1"/>
  <c r="AJ18" i="1"/>
  <c r="AK18" i="1"/>
  <c r="AL18" i="1"/>
  <c r="AM18" i="1"/>
  <c r="AN18" i="1"/>
  <c r="AG19" i="1"/>
  <c r="AH19" i="1"/>
  <c r="AI19" i="1"/>
  <c r="AJ19" i="1"/>
  <c r="AK19" i="1"/>
  <c r="AL19" i="1"/>
  <c r="AM19" i="1"/>
  <c r="AN19" i="1"/>
  <c r="AG20" i="1"/>
  <c r="AH20" i="1"/>
  <c r="AI20" i="1"/>
  <c r="AJ20" i="1"/>
  <c r="AK20" i="1"/>
  <c r="AL20" i="1"/>
  <c r="AM20" i="1"/>
  <c r="AN20" i="1"/>
  <c r="AG21" i="1"/>
  <c r="AH21" i="1"/>
  <c r="AI21" i="1"/>
  <c r="AJ21" i="1"/>
  <c r="AK21" i="1"/>
  <c r="AL21" i="1"/>
  <c r="AM21" i="1"/>
  <c r="AN21" i="1"/>
  <c r="AG22" i="1"/>
  <c r="AH22" i="1"/>
  <c r="AI22" i="1"/>
  <c r="AJ22" i="1"/>
  <c r="AK22" i="1"/>
  <c r="AL22" i="1"/>
  <c r="AM22" i="1"/>
  <c r="AN22" i="1"/>
  <c r="AG23" i="1"/>
  <c r="AH23" i="1"/>
  <c r="AI23" i="1"/>
  <c r="AJ23" i="1"/>
  <c r="AK23" i="1"/>
  <c r="AL23" i="1"/>
  <c r="AM23" i="1"/>
  <c r="AN23" i="1"/>
  <c r="AG24" i="1"/>
  <c r="AH24" i="1"/>
  <c r="AI24" i="1"/>
  <c r="AJ24" i="1"/>
  <c r="AK24" i="1"/>
  <c r="AL24" i="1"/>
  <c r="AM24" i="1"/>
  <c r="AN24" i="1"/>
  <c r="AG25" i="1"/>
  <c r="AH25" i="1"/>
  <c r="AI25" i="1"/>
  <c r="AJ25" i="1"/>
  <c r="AK25" i="1"/>
  <c r="AL25" i="1"/>
  <c r="AM25" i="1"/>
  <c r="AN25" i="1"/>
  <c r="AH26" i="1"/>
  <c r="AI26" i="1"/>
  <c r="AJ26" i="1"/>
  <c r="AK26" i="1"/>
  <c r="AL26" i="1"/>
  <c r="AM26" i="1"/>
  <c r="AN26" i="1"/>
  <c r="AG26" i="1"/>
  <c r="U3" i="1"/>
  <c r="V3" i="1"/>
  <c r="W3" i="1"/>
  <c r="X3" i="1"/>
  <c r="Y3" i="1"/>
  <c r="Z3" i="1"/>
  <c r="AA3" i="1"/>
  <c r="AB3" i="1"/>
  <c r="U4" i="1"/>
  <c r="V4" i="1"/>
  <c r="W4" i="1"/>
  <c r="X4" i="1"/>
  <c r="Y4" i="1"/>
  <c r="Z4" i="1"/>
  <c r="AA4" i="1"/>
  <c r="AB4" i="1"/>
  <c r="U5" i="1"/>
  <c r="V5" i="1"/>
  <c r="W5" i="1"/>
  <c r="X5" i="1"/>
  <c r="Y5" i="1"/>
  <c r="Z5" i="1"/>
  <c r="AA5" i="1"/>
  <c r="AB5" i="1"/>
  <c r="U6" i="1"/>
  <c r="V6" i="1"/>
  <c r="W6" i="1"/>
  <c r="X6" i="1"/>
  <c r="Y6" i="1"/>
  <c r="Z6" i="1"/>
  <c r="AA6" i="1"/>
  <c r="AB6" i="1"/>
  <c r="U7" i="1"/>
  <c r="V7" i="1"/>
  <c r="W7" i="1"/>
  <c r="X7" i="1"/>
  <c r="Y7" i="1"/>
  <c r="Z7" i="1"/>
  <c r="AA7" i="1"/>
  <c r="AB7" i="1"/>
  <c r="U8" i="1"/>
  <c r="V8" i="1"/>
  <c r="W8" i="1"/>
  <c r="X8" i="1"/>
  <c r="Y8" i="1"/>
  <c r="Z8" i="1"/>
  <c r="AA8" i="1"/>
  <c r="AB8" i="1"/>
  <c r="U9" i="1"/>
  <c r="V9" i="1"/>
  <c r="W9" i="1"/>
  <c r="X9" i="1"/>
  <c r="Y9" i="1"/>
  <c r="Z9" i="1"/>
  <c r="AA9" i="1"/>
  <c r="AB9" i="1"/>
  <c r="U10" i="1"/>
  <c r="V10" i="1"/>
  <c r="W10" i="1"/>
  <c r="X10" i="1"/>
  <c r="Y10" i="1"/>
  <c r="Z10" i="1"/>
  <c r="AA10" i="1"/>
  <c r="AB10" i="1"/>
  <c r="U11" i="1"/>
  <c r="V11" i="1"/>
  <c r="W11" i="1"/>
  <c r="X11" i="1"/>
  <c r="Y11" i="1"/>
  <c r="Z11" i="1"/>
  <c r="AA11" i="1"/>
  <c r="AB11" i="1"/>
  <c r="U12" i="1"/>
  <c r="V12" i="1"/>
  <c r="W12" i="1"/>
  <c r="X12" i="1"/>
  <c r="Y12" i="1"/>
  <c r="Z12" i="1"/>
  <c r="AA12" i="1"/>
  <c r="AB12" i="1"/>
  <c r="U13" i="1"/>
  <c r="V13" i="1"/>
  <c r="W13" i="1"/>
  <c r="X13" i="1"/>
  <c r="Y13" i="1"/>
  <c r="Z13" i="1"/>
  <c r="AA13" i="1"/>
  <c r="AB13" i="1"/>
  <c r="U14" i="1"/>
  <c r="V14" i="1"/>
  <c r="W14" i="1"/>
  <c r="X14" i="1"/>
  <c r="Y14" i="1"/>
  <c r="Z14" i="1"/>
  <c r="AA14" i="1"/>
  <c r="AB14" i="1"/>
  <c r="U15" i="1"/>
  <c r="AD15" i="1" s="1"/>
  <c r="V15" i="1"/>
  <c r="AE15" i="1" s="1"/>
  <c r="W15" i="1"/>
  <c r="X15" i="1"/>
  <c r="Y15" i="1"/>
  <c r="Z15" i="1"/>
  <c r="AA15" i="1"/>
  <c r="AB15" i="1"/>
  <c r="V16" i="1"/>
  <c r="AE16" i="1" s="1"/>
  <c r="W16" i="1"/>
  <c r="X16" i="1"/>
  <c r="Y16" i="1"/>
  <c r="Z16" i="1"/>
  <c r="AA16" i="1"/>
  <c r="AB16" i="1"/>
  <c r="V17" i="1"/>
  <c r="AE17" i="1" s="1"/>
  <c r="W17" i="1"/>
  <c r="X17" i="1"/>
  <c r="Y17" i="1"/>
  <c r="Z17" i="1"/>
  <c r="AA17" i="1"/>
  <c r="AB17" i="1"/>
  <c r="V18" i="1"/>
  <c r="AE18" i="1" s="1"/>
  <c r="W18" i="1"/>
  <c r="X18" i="1"/>
  <c r="Y18" i="1"/>
  <c r="Z18" i="1"/>
  <c r="AA18" i="1"/>
  <c r="AB18" i="1"/>
  <c r="V19" i="1"/>
  <c r="AE19" i="1" s="1"/>
  <c r="W19" i="1"/>
  <c r="X19" i="1"/>
  <c r="Y19" i="1"/>
  <c r="Z19" i="1"/>
  <c r="AA19" i="1"/>
  <c r="AB19" i="1"/>
  <c r="V20" i="1"/>
  <c r="AE20" i="1" s="1"/>
  <c r="W20" i="1"/>
  <c r="X20" i="1"/>
  <c r="Y20" i="1"/>
  <c r="Z20" i="1"/>
  <c r="AA20" i="1"/>
  <c r="AB20" i="1"/>
  <c r="V21" i="1"/>
  <c r="AE21" i="1" s="1"/>
  <c r="W21" i="1"/>
  <c r="X21" i="1"/>
  <c r="Y21" i="1"/>
  <c r="Z21" i="1"/>
  <c r="AA21" i="1"/>
  <c r="AB21" i="1"/>
  <c r="V22" i="1"/>
  <c r="AE22" i="1" s="1"/>
  <c r="W22" i="1"/>
  <c r="X22" i="1"/>
  <c r="Y22" i="1"/>
  <c r="Z22" i="1"/>
  <c r="AA22" i="1"/>
  <c r="AB22" i="1"/>
  <c r="V23" i="1"/>
  <c r="AE23" i="1" s="1"/>
  <c r="W23" i="1"/>
  <c r="X23" i="1"/>
  <c r="Y23" i="1"/>
  <c r="Z23" i="1"/>
  <c r="AA23" i="1"/>
  <c r="AB23" i="1"/>
  <c r="V24" i="1"/>
  <c r="AE24" i="1" s="1"/>
  <c r="W24" i="1"/>
  <c r="X24" i="1"/>
  <c r="Y24" i="1"/>
  <c r="Z24" i="1"/>
  <c r="AA24" i="1"/>
  <c r="AB24" i="1"/>
  <c r="V25" i="1"/>
  <c r="AE25" i="1" s="1"/>
  <c r="W25" i="1"/>
  <c r="X25" i="1"/>
  <c r="Y25" i="1"/>
  <c r="Z25" i="1"/>
  <c r="AA25" i="1"/>
  <c r="AB25" i="1"/>
  <c r="V26" i="1"/>
  <c r="AE26" i="1" s="1"/>
  <c r="W26" i="1"/>
  <c r="X26" i="1"/>
  <c r="Y26" i="1"/>
  <c r="Z26" i="1"/>
  <c r="AA26" i="1"/>
  <c r="AB26" i="1"/>
  <c r="U17" i="1"/>
  <c r="U18" i="1"/>
  <c r="AD18" i="1" s="1"/>
  <c r="U19" i="1"/>
  <c r="AD19" i="1" s="1"/>
  <c r="U20" i="1"/>
  <c r="AD20" i="1" s="1"/>
  <c r="U21" i="1"/>
  <c r="U22" i="1"/>
  <c r="AD22" i="1" s="1"/>
  <c r="U23" i="1"/>
  <c r="AD23" i="1" s="1"/>
  <c r="U24" i="1"/>
  <c r="AD24" i="1" s="1"/>
  <c r="U25" i="1"/>
  <c r="U26" i="1"/>
  <c r="AD26" i="1" s="1"/>
  <c r="U16" i="1"/>
  <c r="AD16" i="1" s="1"/>
  <c r="L2" i="1"/>
  <c r="M2" i="1" s="1"/>
  <c r="L3" i="1"/>
  <c r="M3" i="1" s="1"/>
  <c r="L4" i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18" i="1"/>
  <c r="M18" i="1" s="1"/>
  <c r="AD27" i="1" l="1"/>
  <c r="AD25" i="1"/>
  <c r="AD21" i="1"/>
  <c r="AD17" i="1"/>
  <c r="AQ26" i="1"/>
  <c r="AQ18" i="1"/>
  <c r="AQ27" i="1"/>
  <c r="AQ25" i="1"/>
  <c r="AQ21" i="1"/>
  <c r="AQ17" i="1"/>
  <c r="AQ24" i="1"/>
  <c r="AQ20" i="1"/>
  <c r="AQ22" i="1"/>
  <c r="AQ23" i="1"/>
  <c r="AQ19" i="1"/>
  <c r="F18" i="22"/>
  <c r="F22" i="22"/>
  <c r="F26" i="22"/>
  <c r="F20" i="22"/>
  <c r="F24" i="22"/>
  <c r="F28" i="22"/>
  <c r="D22" i="23"/>
  <c r="F17" i="22"/>
  <c r="F21" i="22"/>
  <c r="F25" i="22"/>
  <c r="D18" i="23"/>
  <c r="D16" i="23"/>
  <c r="D21" i="23"/>
  <c r="D17" i="23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D28" i="23"/>
  <c r="D24" i="23"/>
  <c r="D20" i="23"/>
  <c r="D25" i="23"/>
  <c r="F27" i="22"/>
  <c r="F23" i="22"/>
  <c r="F19" i="22"/>
  <c r="AQ15" i="1"/>
  <c r="AQ14" i="1"/>
  <c r="AQ13" i="1"/>
  <c r="AQ12" i="1"/>
  <c r="AQ11" i="1"/>
  <c r="AQ10" i="1"/>
  <c r="AQ9" i="1"/>
  <c r="AQ8" i="1"/>
  <c r="AQ7" i="1"/>
  <c r="AQ6" i="1"/>
  <c r="AQ5" i="1"/>
  <c r="AQ4" i="1"/>
  <c r="AQ3" i="1"/>
  <c r="AQ16" i="1"/>
</calcChain>
</file>

<file path=xl/sharedStrings.xml><?xml version="1.0" encoding="utf-8"?>
<sst xmlns="http://schemas.openxmlformats.org/spreadsheetml/2006/main" count="96" uniqueCount="41">
  <si>
    <t>Tamponi eseguiti</t>
  </si>
  <si>
    <t>Trasmessi a ISS</t>
  </si>
  <si>
    <t>Attuali positivi</t>
  </si>
  <si>
    <t>Ricoverati</t>
  </si>
  <si>
    <t>Isolamento domiciliare</t>
  </si>
  <si>
    <t>Guariti</t>
  </si>
  <si>
    <t>Deceduti</t>
  </si>
  <si>
    <t>di cui in terapia intensiva</t>
  </si>
  <si>
    <t>Tamponi positivi/Totale tamponi</t>
  </si>
  <si>
    <t>Ricoverati/Totale positivi</t>
  </si>
  <si>
    <t>Terapia intensiva/totale positivi</t>
  </si>
  <si>
    <t>Isolamento domiciliare/totale positivi</t>
  </si>
  <si>
    <t>Guariti/totale positivi</t>
  </si>
  <si>
    <t>Deceduti/totale positivi</t>
  </si>
  <si>
    <t>Ricoverati NO TI/totale positivi</t>
  </si>
  <si>
    <t>Tamponi positivi/tamponi totali daybyday</t>
  </si>
  <si>
    <t>Ricoverati TI</t>
  </si>
  <si>
    <t>Ricoverati no TI</t>
  </si>
  <si>
    <t>TAVOLA 1. CORONAVIRUS SICILIA - VALORI ASSOLUTI</t>
  </si>
  <si>
    <t>Positivi totali</t>
  </si>
  <si>
    <t>TAVOLA 2. CORONAVIRUS SICILIA - VARIAZIONI GIORNALIERE</t>
  </si>
  <si>
    <t>TAVOLA 3. CORONAVIRUS SICILIA - VARIAZIONI GIORNALIERE (IN PERCENTUALE)</t>
  </si>
  <si>
    <t>TAVOLA 4. CORONAVIRUS SICILIA - ALCUNI INDICATORI</t>
  </si>
  <si>
    <t>Ricoverati/
Totale positivi</t>
  </si>
  <si>
    <t>Tamponi positivi/
Totale tamponi</t>
  </si>
  <si>
    <t>Ricoverati no TI/
Totale positivi</t>
  </si>
  <si>
    <t>Ricoverati TI/
Totale positivi</t>
  </si>
  <si>
    <t>Isolamento domiciliare/
Totale positivi</t>
  </si>
  <si>
    <t>Guariti/
Totale positivi</t>
  </si>
  <si>
    <t>Deceduti/
Totale positivi
(letalità)</t>
  </si>
  <si>
    <t>Deceduti/
Ricoverati</t>
  </si>
  <si>
    <t>Deceduti/
Ricoverati TI</t>
  </si>
  <si>
    <t>Deceduti/
Ricoverati TI 
(t-4)</t>
  </si>
  <si>
    <t>Deceduti/
Ricoverati 
(t-4)</t>
  </si>
  <si>
    <t>Tamponi negativi</t>
  </si>
  <si>
    <t>Tamponi positivi</t>
  </si>
  <si>
    <t>23-29 mar</t>
  </si>
  <si>
    <t>16-22 mar</t>
  </si>
  <si>
    <t>30 mar - 5 apr</t>
  </si>
  <si>
    <t>6-12 apr</t>
  </si>
  <si>
    <t>TAVOLA 5. CORONAVIRUS SICILIA - VARIAZIONI SETTIMANALI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</si>
</sst>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\+0;\-0;0"/>
    <numFmt numFmtId="166" formatCode="d/m;@"/>
    <numFmt numFmtId="167" formatCode="\+0.0%;\-0.0%;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164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0" fillId="0" borderId="0" xfId="0" applyNumberFormat="1"/>
    <xf numFmtId="167" fontId="0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3" borderId="0" xfId="0" applyFill="1"/>
    <xf numFmtId="166" fontId="0" fillId="0" borderId="1" xfId="0" applyNumberFormat="1" applyBorder="1"/>
    <xf numFmtId="0" fontId="2" fillId="0" borderId="1" xfId="0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167" fontId="0" fillId="0" borderId="0" xfId="0" applyNumberFormat="1"/>
    <xf numFmtId="164" fontId="0" fillId="0" borderId="0" xfId="0" applyNumberFormat="1"/>
    <xf numFmtId="0" fontId="4" fillId="0" borderId="1" xfId="0" applyFont="1" applyBorder="1" applyAlignment="1">
      <alignment horizontal="right" wrapText="1"/>
    </xf>
    <xf numFmtId="0" fontId="3" fillId="4" borderId="0" xfId="0" applyFont="1" applyFill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chartsheet" Target="chartsheets/sheet13.xml"/><Relationship Id="rId18" Type="http://schemas.openxmlformats.org/officeDocument/2006/relationships/worksheet" Target="worksheets/sheet3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6.xml"/><Relationship Id="rId7" Type="http://schemas.openxmlformats.org/officeDocument/2006/relationships/chartsheet" Target="chartsheets/sheet7.xml"/><Relationship Id="rId12" Type="http://schemas.openxmlformats.org/officeDocument/2006/relationships/chartsheet" Target="chartsheets/sheet12.xml"/><Relationship Id="rId17" Type="http://schemas.openxmlformats.org/officeDocument/2006/relationships/worksheet" Target="worksheets/sheet2.xml"/><Relationship Id="rId25" Type="http://schemas.openxmlformats.org/officeDocument/2006/relationships/calcChain" Target="calcChain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1.xml"/><Relationship Id="rId20" Type="http://schemas.openxmlformats.org/officeDocument/2006/relationships/worksheet" Target="worksheets/sheet5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24" Type="http://schemas.openxmlformats.org/officeDocument/2006/relationships/sharedStrings" Target="sharedStrings.xml"/><Relationship Id="rId5" Type="http://schemas.openxmlformats.org/officeDocument/2006/relationships/chartsheet" Target="chartsheets/sheet5.xml"/><Relationship Id="rId15" Type="http://schemas.openxmlformats.org/officeDocument/2006/relationships/chartsheet" Target="chartsheets/sheet15.xml"/><Relationship Id="rId23" Type="http://schemas.openxmlformats.org/officeDocument/2006/relationships/styles" Target="styles.xml"/><Relationship Id="rId10" Type="http://schemas.openxmlformats.org/officeDocument/2006/relationships/chartsheet" Target="chartsheets/sheet10.xml"/><Relationship Id="rId19" Type="http://schemas.openxmlformats.org/officeDocument/2006/relationships/worksheet" Target="worksheets/sheet4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chartsheet" Target="chart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Grafico 1. La situazione al </a:t>
            </a:r>
            <a:r>
              <a:rPr lang="en-US" baseline="0"/>
              <a:t>12</a:t>
            </a:r>
            <a:r>
              <a:rPr lang="en-US"/>
              <a:t> aprile</a:t>
            </a:r>
            <a:r>
              <a:rPr lang="en-US" baseline="0"/>
              <a:t> </a:t>
            </a:r>
            <a:r>
              <a:rPr lang="en-US"/>
              <a:t>2020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rgbClr val="C00000"/>
              </a:solidFill>
            </c:spPr>
          </c:dPt>
          <c:dPt>
            <c:idx val="4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5.3218248110714586E-2"/>
                  <c:y val="-0.1336352182727746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0.13782161690210701"/>
                  <c:y val="0.1169308159886778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0.14327989875961619"/>
                  <c:y val="0.1127547154176536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-8.4603368791392422E-2"/>
                  <c:y val="-0.1294591177017504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4"/>
              <c:layout>
                <c:manualLayout>
                  <c:x val="-4.0937113931318915E-2"/>
                  <c:y val="-0.1398993691293109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400"/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'Sicilia foglio di lavoro'!$O$1:$S$1</c:f>
              <c:strCache>
                <c:ptCount val="5"/>
                <c:pt idx="0">
                  <c:v>Guariti</c:v>
                </c:pt>
                <c:pt idx="1">
                  <c:v>Isolamento domiciliare</c:v>
                </c:pt>
                <c:pt idx="2">
                  <c:v>Ricoverati no TI</c:v>
                </c:pt>
                <c:pt idx="3">
                  <c:v>Ricoverati TI</c:v>
                </c:pt>
                <c:pt idx="4">
                  <c:v>Deceduti</c:v>
                </c:pt>
              </c:strCache>
            </c:strRef>
          </c:cat>
          <c:val>
            <c:numRef>
              <c:f>'Sicilia foglio di lavoro'!$O$44:$S$44</c:f>
              <c:numCache>
                <c:formatCode>General</c:formatCode>
                <c:ptCount val="5"/>
                <c:pt idx="0">
                  <c:v>223</c:v>
                </c:pt>
                <c:pt idx="1">
                  <c:v>1425</c:v>
                </c:pt>
                <c:pt idx="2">
                  <c:v>552</c:v>
                </c:pt>
                <c:pt idx="3">
                  <c:v>53</c:v>
                </c:pt>
                <c:pt idx="4">
                  <c:v>163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Grafico 6.2. Ricoverati</a:t>
            </a:r>
            <a:r>
              <a:rPr lang="it-IT" baseline="0"/>
              <a:t> terapia intensiva (dato complessivo e var. giornaliera)</a:t>
            </a:r>
            <a:endParaRPr lang="it-IT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2282344026909759E-2"/>
          <c:y val="2.9446770254786526E-2"/>
          <c:w val="0.94884708838269172"/>
          <c:h val="0.89736361455643976"/>
        </c:manualLayout>
      </c:layout>
      <c:barChart>
        <c:barDir val="col"/>
        <c:grouping val="clustered"/>
        <c:varyColors val="0"/>
        <c:ser>
          <c:idx val="0"/>
          <c:order val="0"/>
          <c:tx>
            <c:v>var.giornaliera (scala dx)</c:v>
          </c:tx>
          <c:spPr>
            <a:solidFill>
              <a:srgbClr val="C00000"/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lavoro'!$Y$2:$Y$46</c:f>
              <c:numCache>
                <c:formatCode>\+0;\-0;0</c:formatCode>
                <c:ptCount val="3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7</c:v>
                </c:pt>
                <c:pt idx="11">
                  <c:v>13</c:v>
                </c:pt>
                <c:pt idx="12">
                  <c:v>-12</c:v>
                </c:pt>
                <c:pt idx="13">
                  <c:v>7</c:v>
                </c:pt>
                <c:pt idx="14">
                  <c:v>-4</c:v>
                </c:pt>
                <c:pt idx="15">
                  <c:v>0</c:v>
                </c:pt>
                <c:pt idx="16">
                  <c:v>4</c:v>
                </c:pt>
                <c:pt idx="17">
                  <c:v>-3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-2</c:v>
                </c:pt>
                <c:pt idx="24">
                  <c:v>-1</c:v>
                </c:pt>
                <c:pt idx="25">
                  <c:v>-8</c:v>
                </c:pt>
                <c:pt idx="26">
                  <c:v>-2</c:v>
                </c:pt>
                <c:pt idx="27">
                  <c:v>-1</c:v>
                </c:pt>
                <c:pt idx="28">
                  <c:v>-4</c:v>
                </c:pt>
                <c:pt idx="29">
                  <c:v>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60416"/>
        <c:axId val="93258880"/>
      </c:barChart>
      <c:lineChart>
        <c:grouping val="standard"/>
        <c:varyColors val="0"/>
        <c:ser>
          <c:idx val="1"/>
          <c:order val="1"/>
          <c:tx>
            <c:v>dato complessivo (scala sx)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lavoro'!$G$2:$G$46</c:f>
              <c:numCache>
                <c:formatCode>General</c:formatCode>
                <c:ptCount val="32"/>
                <c:pt idx="0">
                  <c:v>11</c:v>
                </c:pt>
                <c:pt idx="1">
                  <c:v>15</c:v>
                </c:pt>
                <c:pt idx="2">
                  <c:v>20</c:v>
                </c:pt>
                <c:pt idx="3">
                  <c:v>28</c:v>
                </c:pt>
                <c:pt idx="4">
                  <c:v>29</c:v>
                </c:pt>
                <c:pt idx="5">
                  <c:v>36</c:v>
                </c:pt>
                <c:pt idx="6">
                  <c:v>42</c:v>
                </c:pt>
                <c:pt idx="7">
                  <c:v>48</c:v>
                </c:pt>
                <c:pt idx="8">
                  <c:v>55</c:v>
                </c:pt>
                <c:pt idx="9">
                  <c:v>60</c:v>
                </c:pt>
                <c:pt idx="10">
                  <c:v>67</c:v>
                </c:pt>
                <c:pt idx="11">
                  <c:v>80</c:v>
                </c:pt>
                <c:pt idx="12">
                  <c:v>68</c:v>
                </c:pt>
                <c:pt idx="13">
                  <c:v>75</c:v>
                </c:pt>
                <c:pt idx="14">
                  <c:v>71</c:v>
                </c:pt>
                <c:pt idx="15">
                  <c:v>71</c:v>
                </c:pt>
                <c:pt idx="16">
                  <c:v>75</c:v>
                </c:pt>
                <c:pt idx="17">
                  <c:v>72</c:v>
                </c:pt>
                <c:pt idx="18">
                  <c:v>72</c:v>
                </c:pt>
                <c:pt idx="19">
                  <c:v>73</c:v>
                </c:pt>
                <c:pt idx="20">
                  <c:v>73</c:v>
                </c:pt>
                <c:pt idx="21">
                  <c:v>74</c:v>
                </c:pt>
                <c:pt idx="22">
                  <c:v>76</c:v>
                </c:pt>
                <c:pt idx="23">
                  <c:v>74</c:v>
                </c:pt>
                <c:pt idx="24">
                  <c:v>73</c:v>
                </c:pt>
                <c:pt idx="25">
                  <c:v>65</c:v>
                </c:pt>
                <c:pt idx="26">
                  <c:v>63</c:v>
                </c:pt>
                <c:pt idx="27">
                  <c:v>62</c:v>
                </c:pt>
                <c:pt idx="28">
                  <c:v>58</c:v>
                </c:pt>
                <c:pt idx="29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51456"/>
        <c:axId val="93252992"/>
      </c:lineChart>
      <c:dateAx>
        <c:axId val="9325145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3252992"/>
        <c:crosses val="autoZero"/>
        <c:auto val="1"/>
        <c:lblOffset val="100"/>
        <c:baseTimeUnit val="days"/>
      </c:dateAx>
      <c:valAx>
        <c:axId val="93252992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3251456"/>
        <c:crosses val="autoZero"/>
        <c:crossBetween val="between"/>
      </c:valAx>
      <c:valAx>
        <c:axId val="93258880"/>
        <c:scaling>
          <c:orientation val="minMax"/>
          <c:max val="50"/>
          <c:min val="-50"/>
        </c:scaling>
        <c:delete val="0"/>
        <c:axPos val="r"/>
        <c:numFmt formatCode="\+0;\-0;0" sourceLinked="1"/>
        <c:majorTickMark val="out"/>
        <c:minorTickMark val="none"/>
        <c:tickLblPos val="nextTo"/>
        <c:crossAx val="93260416"/>
        <c:crosses val="max"/>
        <c:crossBetween val="between"/>
      </c:valAx>
      <c:dateAx>
        <c:axId val="93260416"/>
        <c:scaling>
          <c:orientation val="minMax"/>
        </c:scaling>
        <c:delete val="1"/>
        <c:axPos val="b"/>
        <c:numFmt formatCode="d/m;@" sourceLinked="1"/>
        <c:majorTickMark val="out"/>
        <c:minorTickMark val="none"/>
        <c:tickLblPos val="nextTo"/>
        <c:crossAx val="93258880"/>
        <c:crosses val="autoZero"/>
        <c:auto val="1"/>
        <c:lblOffset val="100"/>
        <c:baseTimeUnit val="days"/>
      </c:dateAx>
    </c:plotArea>
    <c:legend>
      <c:legendPos val="r"/>
      <c:layout>
        <c:manualLayout>
          <c:xMode val="edge"/>
          <c:yMode val="edge"/>
          <c:x val="6.01174948893076E-2"/>
          <c:y val="0.12309944265498712"/>
          <c:w val="0.2205973208431799"/>
          <c:h val="8.562485891274399E-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Grafico 7. Ricoverati: non in terapia intensiva e in terapia intensiva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2282344026909759E-2"/>
          <c:y val="2.5270669683762317E-2"/>
          <c:w val="0.94884708838269172"/>
          <c:h val="0.89736361455643976"/>
        </c:manualLayout>
      </c:layout>
      <c:areaChart>
        <c:grouping val="stacked"/>
        <c:varyColors val="0"/>
        <c:ser>
          <c:idx val="1"/>
          <c:order val="0"/>
          <c:tx>
            <c:v>Ricoverati T.I.</c:v>
          </c:tx>
          <c:spPr>
            <a:solidFill>
              <a:srgbClr val="C00000"/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lavoro'!$G$2:$G$46</c:f>
              <c:numCache>
                <c:formatCode>General</c:formatCode>
                <c:ptCount val="32"/>
                <c:pt idx="0">
                  <c:v>11</c:v>
                </c:pt>
                <c:pt idx="1">
                  <c:v>15</c:v>
                </c:pt>
                <c:pt idx="2">
                  <c:v>20</c:v>
                </c:pt>
                <c:pt idx="3">
                  <c:v>28</c:v>
                </c:pt>
                <c:pt idx="4">
                  <c:v>29</c:v>
                </c:pt>
                <c:pt idx="5">
                  <c:v>36</c:v>
                </c:pt>
                <c:pt idx="6">
                  <c:v>42</c:v>
                </c:pt>
                <c:pt idx="7">
                  <c:v>48</c:v>
                </c:pt>
                <c:pt idx="8">
                  <c:v>55</c:v>
                </c:pt>
                <c:pt idx="9">
                  <c:v>60</c:v>
                </c:pt>
                <c:pt idx="10">
                  <c:v>67</c:v>
                </c:pt>
                <c:pt idx="11">
                  <c:v>80</c:v>
                </c:pt>
                <c:pt idx="12">
                  <c:v>68</c:v>
                </c:pt>
                <c:pt idx="13">
                  <c:v>75</c:v>
                </c:pt>
                <c:pt idx="14">
                  <c:v>71</c:v>
                </c:pt>
                <c:pt idx="15">
                  <c:v>71</c:v>
                </c:pt>
                <c:pt idx="16">
                  <c:v>75</c:v>
                </c:pt>
                <c:pt idx="17">
                  <c:v>72</c:v>
                </c:pt>
                <c:pt idx="18">
                  <c:v>72</c:v>
                </c:pt>
                <c:pt idx="19">
                  <c:v>73</c:v>
                </c:pt>
                <c:pt idx="20">
                  <c:v>73</c:v>
                </c:pt>
                <c:pt idx="21">
                  <c:v>74</c:v>
                </c:pt>
                <c:pt idx="22">
                  <c:v>76</c:v>
                </c:pt>
                <c:pt idx="23">
                  <c:v>74</c:v>
                </c:pt>
                <c:pt idx="24">
                  <c:v>73</c:v>
                </c:pt>
                <c:pt idx="25">
                  <c:v>65</c:v>
                </c:pt>
                <c:pt idx="26">
                  <c:v>63</c:v>
                </c:pt>
                <c:pt idx="27">
                  <c:v>62</c:v>
                </c:pt>
                <c:pt idx="28">
                  <c:v>58</c:v>
                </c:pt>
                <c:pt idx="29">
                  <c:v>53</c:v>
                </c:pt>
              </c:numCache>
            </c:numRef>
          </c:val>
        </c:ser>
        <c:ser>
          <c:idx val="0"/>
          <c:order val="1"/>
          <c:tx>
            <c:v>Ricoverati no T.I.</c:v>
          </c:tx>
          <c:spPr>
            <a:solidFill>
              <a:schemeClr val="accent6">
                <a:lumMod val="75000"/>
              </a:schemeClr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lavoro'!$F$2:$F$46</c:f>
              <c:numCache>
                <c:formatCode>General</c:formatCode>
                <c:ptCount val="32"/>
                <c:pt idx="0">
                  <c:v>42</c:v>
                </c:pt>
                <c:pt idx="1">
                  <c:v>56</c:v>
                </c:pt>
                <c:pt idx="2">
                  <c:v>75</c:v>
                </c:pt>
                <c:pt idx="3">
                  <c:v>86</c:v>
                </c:pt>
                <c:pt idx="4">
                  <c:v>100</c:v>
                </c:pt>
                <c:pt idx="5">
                  <c:v>143</c:v>
                </c:pt>
                <c:pt idx="6">
                  <c:v>168</c:v>
                </c:pt>
                <c:pt idx="7">
                  <c:v>206</c:v>
                </c:pt>
                <c:pt idx="8">
                  <c:v>220</c:v>
                </c:pt>
                <c:pt idx="9">
                  <c:v>250</c:v>
                </c:pt>
                <c:pt idx="10">
                  <c:v>270</c:v>
                </c:pt>
                <c:pt idx="11">
                  <c:v>319</c:v>
                </c:pt>
                <c:pt idx="12">
                  <c:v>346</c:v>
                </c:pt>
                <c:pt idx="13">
                  <c:v>425</c:v>
                </c:pt>
                <c:pt idx="14">
                  <c:v>441</c:v>
                </c:pt>
                <c:pt idx="15">
                  <c:v>451</c:v>
                </c:pt>
                <c:pt idx="16">
                  <c:v>484</c:v>
                </c:pt>
                <c:pt idx="17">
                  <c:v>503</c:v>
                </c:pt>
                <c:pt idx="18">
                  <c:v>496</c:v>
                </c:pt>
                <c:pt idx="19">
                  <c:v>503</c:v>
                </c:pt>
                <c:pt idx="20">
                  <c:v>535</c:v>
                </c:pt>
                <c:pt idx="21">
                  <c:v>553</c:v>
                </c:pt>
                <c:pt idx="22">
                  <c:v>556</c:v>
                </c:pt>
                <c:pt idx="23">
                  <c:v>563</c:v>
                </c:pt>
                <c:pt idx="24">
                  <c:v>562</c:v>
                </c:pt>
                <c:pt idx="25">
                  <c:v>563</c:v>
                </c:pt>
                <c:pt idx="26">
                  <c:v>566</c:v>
                </c:pt>
                <c:pt idx="27">
                  <c:v>568</c:v>
                </c:pt>
                <c:pt idx="28">
                  <c:v>562</c:v>
                </c:pt>
                <c:pt idx="29">
                  <c:v>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06240"/>
        <c:axId val="93312128"/>
      </c:areaChart>
      <c:dateAx>
        <c:axId val="93306240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3312128"/>
        <c:crosses val="autoZero"/>
        <c:auto val="1"/>
        <c:lblOffset val="100"/>
        <c:baseTimeUnit val="days"/>
      </c:dateAx>
      <c:valAx>
        <c:axId val="93312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33062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5.8500425165773771E-2"/>
          <c:y val="0.33190447120619759"/>
          <c:w val="0.13776757131599821"/>
          <c:h val="8.562485891274399E-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Grafico 8. Guariti e deceduti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3.3999401308139568E-2"/>
          <c:y val="1.2742367970689693E-2"/>
          <c:w val="0.96260937247164968"/>
          <c:h val="0.91197996655502445"/>
        </c:manualLayout>
      </c:layout>
      <c:lineChart>
        <c:grouping val="standard"/>
        <c:varyColors val="0"/>
        <c:ser>
          <c:idx val="0"/>
          <c:order val="0"/>
          <c:tx>
            <c:strRef>
              <c:f>'Sicilia foglio di lavoro'!$I$1</c:f>
              <c:strCache>
                <c:ptCount val="1"/>
                <c:pt idx="0">
                  <c:v>Guariti</c:v>
                </c:pt>
              </c:strCache>
            </c:strRef>
          </c:tx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lavoro'!$I$2:$I$46</c:f>
              <c:numCache>
                <c:formatCode>General</c:formatCode>
                <c:ptCount val="32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12</c:v>
                </c:pt>
                <c:pt idx="5">
                  <c:v>15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33</c:v>
                </c:pt>
                <c:pt idx="12">
                  <c:v>36</c:v>
                </c:pt>
                <c:pt idx="13">
                  <c:v>53</c:v>
                </c:pt>
                <c:pt idx="14">
                  <c:v>60</c:v>
                </c:pt>
                <c:pt idx="15">
                  <c:v>65</c:v>
                </c:pt>
                <c:pt idx="16">
                  <c:v>71</c:v>
                </c:pt>
                <c:pt idx="17">
                  <c:v>74</c:v>
                </c:pt>
                <c:pt idx="18">
                  <c:v>86</c:v>
                </c:pt>
                <c:pt idx="19">
                  <c:v>92</c:v>
                </c:pt>
                <c:pt idx="20">
                  <c:v>94</c:v>
                </c:pt>
                <c:pt idx="21">
                  <c:v>95</c:v>
                </c:pt>
                <c:pt idx="22">
                  <c:v>104</c:v>
                </c:pt>
                <c:pt idx="23">
                  <c:v>108</c:v>
                </c:pt>
                <c:pt idx="24">
                  <c:v>113</c:v>
                </c:pt>
                <c:pt idx="25">
                  <c:v>133</c:v>
                </c:pt>
                <c:pt idx="26">
                  <c:v>152</c:v>
                </c:pt>
                <c:pt idx="27">
                  <c:v>187</c:v>
                </c:pt>
                <c:pt idx="28">
                  <c:v>209</c:v>
                </c:pt>
                <c:pt idx="29">
                  <c:v>223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'Sicilia foglio di lavoro'!$J$1</c:f>
              <c:strCache>
                <c:ptCount val="1"/>
                <c:pt idx="0">
                  <c:v>Deceduti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lavoro'!$J$2:$J$46</c:f>
              <c:numCache>
                <c:formatCode>General</c:formatCode>
                <c:ptCount val="3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13</c:v>
                </c:pt>
                <c:pt idx="10">
                  <c:v>20</c:v>
                </c:pt>
                <c:pt idx="11">
                  <c:v>25</c:v>
                </c:pt>
                <c:pt idx="12">
                  <c:v>33</c:v>
                </c:pt>
                <c:pt idx="13">
                  <c:v>39</c:v>
                </c:pt>
                <c:pt idx="14">
                  <c:v>57</c:v>
                </c:pt>
                <c:pt idx="15">
                  <c:v>65</c:v>
                </c:pt>
                <c:pt idx="16">
                  <c:v>76</c:v>
                </c:pt>
                <c:pt idx="17">
                  <c:v>81</c:v>
                </c:pt>
                <c:pt idx="18">
                  <c:v>88</c:v>
                </c:pt>
                <c:pt idx="19">
                  <c:v>93</c:v>
                </c:pt>
                <c:pt idx="20">
                  <c:v>101</c:v>
                </c:pt>
                <c:pt idx="21">
                  <c:v>111</c:v>
                </c:pt>
                <c:pt idx="22">
                  <c:v>116</c:v>
                </c:pt>
                <c:pt idx="23">
                  <c:v>123</c:v>
                </c:pt>
                <c:pt idx="24">
                  <c:v>125</c:v>
                </c:pt>
                <c:pt idx="25">
                  <c:v>133</c:v>
                </c:pt>
                <c:pt idx="26">
                  <c:v>138</c:v>
                </c:pt>
                <c:pt idx="27">
                  <c:v>148</c:v>
                </c:pt>
                <c:pt idx="28">
                  <c:v>154</c:v>
                </c:pt>
                <c:pt idx="29">
                  <c:v>163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8336"/>
        <c:axId val="93384704"/>
      </c:lineChart>
      <c:dateAx>
        <c:axId val="9335833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93384704"/>
        <c:crosses val="autoZero"/>
        <c:auto val="1"/>
        <c:lblOffset val="100"/>
        <c:baseTimeUnit val="days"/>
      </c:dateAx>
      <c:valAx>
        <c:axId val="93384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358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735781336931"/>
          <c:y val="0.8360028864417961"/>
          <c:w val="0.14394198405107234"/>
          <c:h val="7.551606491633247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it-IT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Grafico 9. Ricoverati e in isolamento domiciliare su totale tamponi positivi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5443679879075419E-2"/>
          <c:y val="2.3182619398250216E-2"/>
          <c:w val="0.93988830722132855"/>
          <c:h val="0.92450826826809707"/>
        </c:manualLayout>
      </c:layout>
      <c:lineChart>
        <c:grouping val="standard"/>
        <c:varyColors val="0"/>
        <c:ser>
          <c:idx val="0"/>
          <c:order val="0"/>
          <c:tx>
            <c:strRef>
              <c:f>'Sicilia foglio di lavoro'!$AR$1</c:f>
              <c:strCache>
                <c:ptCount val="1"/>
                <c:pt idx="0">
                  <c:v>Ricoverati/Totale positivi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lavoro'!$AR$2:$AR$46</c:f>
              <c:numCache>
                <c:formatCode>0.0%</c:formatCode>
                <c:ptCount val="32"/>
                <c:pt idx="0">
                  <c:v>0.33974358974358976</c:v>
                </c:pt>
                <c:pt idx="1">
                  <c:v>0.37765957446808512</c:v>
                </c:pt>
                <c:pt idx="2">
                  <c:v>0.4460093896713615</c:v>
                </c:pt>
                <c:pt idx="3">
                  <c:v>0.48101265822784811</c:v>
                </c:pt>
                <c:pt idx="4">
                  <c:v>0.45744680851063829</c:v>
                </c:pt>
                <c:pt idx="5">
                  <c:v>0.52647058823529413</c:v>
                </c:pt>
                <c:pt idx="6">
                  <c:v>0.51470588235294112</c:v>
                </c:pt>
                <c:pt idx="7">
                  <c:v>0.51836734693877551</c:v>
                </c:pt>
                <c:pt idx="8">
                  <c:v>0.43650793650793651</c:v>
                </c:pt>
                <c:pt idx="9">
                  <c:v>0.42995839112343964</c:v>
                </c:pt>
                <c:pt idx="10">
                  <c:v>0.39834515366430262</c:v>
                </c:pt>
                <c:pt idx="11">
                  <c:v>0.40140845070422537</c:v>
                </c:pt>
                <c:pt idx="12">
                  <c:v>0.35567010309278352</c:v>
                </c:pt>
                <c:pt idx="13">
                  <c:v>0.3968253968253968</c:v>
                </c:pt>
                <c:pt idx="14">
                  <c:v>0.37674760853568801</c:v>
                </c:pt>
                <c:pt idx="15">
                  <c:v>0.35753424657534244</c:v>
                </c:pt>
                <c:pt idx="16">
                  <c:v>0.3594855305466238</c:v>
                </c:pt>
                <c:pt idx="17">
                  <c:v>0.34911961141469339</c:v>
                </c:pt>
                <c:pt idx="18">
                  <c:v>0.33061699650756693</c:v>
                </c:pt>
                <c:pt idx="19">
                  <c:v>0.32160804020100503</c:v>
                </c:pt>
                <c:pt idx="20">
                  <c:v>0.32705755782678858</c:v>
                </c:pt>
                <c:pt idx="21">
                  <c:v>0.3245341614906832</c:v>
                </c:pt>
                <c:pt idx="22">
                  <c:v>0.31695085255767302</c:v>
                </c:pt>
                <c:pt idx="23">
                  <c:v>0.31133919843597263</c:v>
                </c:pt>
                <c:pt idx="24">
                  <c:v>0.3028135431568908</c:v>
                </c:pt>
                <c:pt idx="25">
                  <c:v>0.29087540528022232</c:v>
                </c:pt>
                <c:pt idx="26">
                  <c:v>0.28181003584229392</c:v>
                </c:pt>
                <c:pt idx="27">
                  <c:v>0.27367506516072981</c:v>
                </c:pt>
                <c:pt idx="28">
                  <c:v>0.26226734348561759</c:v>
                </c:pt>
                <c:pt idx="29">
                  <c:v>0.2504139072847682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'Sicilia foglio di lavoro'!$AU$1</c:f>
              <c:strCache>
                <c:ptCount val="1"/>
                <c:pt idx="0">
                  <c:v>Isolamento domiciliare/totale positivi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lavoro'!$AU$2:$AU$46</c:f>
              <c:numCache>
                <c:formatCode>0.0%</c:formatCode>
                <c:ptCount val="32"/>
                <c:pt idx="0">
                  <c:v>0.62179487179487181</c:v>
                </c:pt>
                <c:pt idx="1">
                  <c:v>0.57446808510638303</c:v>
                </c:pt>
                <c:pt idx="2">
                  <c:v>0.50704225352112675</c:v>
                </c:pt>
                <c:pt idx="3">
                  <c:v>0.47257383966244726</c:v>
                </c:pt>
                <c:pt idx="4">
                  <c:v>0.48936170212765956</c:v>
                </c:pt>
                <c:pt idx="5">
                  <c:v>0.41764705882352943</c:v>
                </c:pt>
                <c:pt idx="6">
                  <c:v>0.41421568627450983</c:v>
                </c:pt>
                <c:pt idx="7">
                  <c:v>0.41632653061224489</c:v>
                </c:pt>
                <c:pt idx="8">
                  <c:v>0.50952380952380949</c:v>
                </c:pt>
                <c:pt idx="9">
                  <c:v>0.5145631067961165</c:v>
                </c:pt>
                <c:pt idx="10">
                  <c:v>0.54609929078014185</c:v>
                </c:pt>
                <c:pt idx="11">
                  <c:v>0.54024144869215296</c:v>
                </c:pt>
                <c:pt idx="12">
                  <c:v>0.58505154639175261</c:v>
                </c:pt>
                <c:pt idx="13">
                  <c:v>0.53015873015873016</c:v>
                </c:pt>
                <c:pt idx="14">
                  <c:v>0.53715967623252392</c:v>
                </c:pt>
                <c:pt idx="15">
                  <c:v>0.55342465753424652</c:v>
                </c:pt>
                <c:pt idx="16">
                  <c:v>0.54598070739549842</c:v>
                </c:pt>
                <c:pt idx="17">
                  <c:v>0.55676988463873711</c:v>
                </c:pt>
                <c:pt idx="18">
                  <c:v>0.56810244470314319</c:v>
                </c:pt>
                <c:pt idx="19">
                  <c:v>0.57509771077610272</c:v>
                </c:pt>
                <c:pt idx="20">
                  <c:v>0.56804733727810652</c:v>
                </c:pt>
                <c:pt idx="21">
                  <c:v>0.5688405797101449</c:v>
                </c:pt>
                <c:pt idx="22">
                  <c:v>0.57271815446339014</c:v>
                </c:pt>
                <c:pt idx="23">
                  <c:v>0.5757575757575758</c:v>
                </c:pt>
                <c:pt idx="24">
                  <c:v>0.58369098712446355</c:v>
                </c:pt>
                <c:pt idx="25">
                  <c:v>0.58591940713293189</c:v>
                </c:pt>
                <c:pt idx="26">
                  <c:v>0.58826164874551967</c:v>
                </c:pt>
                <c:pt idx="27">
                  <c:v>0.58079930495221543</c:v>
                </c:pt>
                <c:pt idx="28">
                  <c:v>0.58417935702199664</c:v>
                </c:pt>
                <c:pt idx="29">
                  <c:v>0.58981788079470199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0912"/>
        <c:axId val="93432448"/>
      </c:lineChart>
      <c:dateAx>
        <c:axId val="93430912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3432448"/>
        <c:crosses val="autoZero"/>
        <c:auto val="1"/>
        <c:lblOffset val="100"/>
        <c:baseTimeUnit val="days"/>
      </c:dateAx>
      <c:valAx>
        <c:axId val="934324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343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14602300773249"/>
          <c:y val="0.81721043387218728"/>
          <c:w val="0.33080035388577017"/>
          <c:h val="6.9251914059796166E-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Grafico 10. Ricoverati in terapia intensiva su totale tamponi</a:t>
            </a:r>
            <a:r>
              <a:rPr lang="it-IT" baseline="0"/>
              <a:t> </a:t>
            </a:r>
            <a:r>
              <a:rPr lang="it-IT"/>
              <a:t>positivi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5443679879075419E-2"/>
          <c:y val="2.3182619398250216E-2"/>
          <c:w val="0.93949268923315221"/>
          <c:h val="0.92450826826809707"/>
        </c:manualLayout>
      </c:layout>
      <c:lineChart>
        <c:grouping val="standard"/>
        <c:varyColors val="0"/>
        <c:ser>
          <c:idx val="0"/>
          <c:order val="0"/>
          <c:tx>
            <c:strRef>
              <c:f>'Sicilia foglio di lavoro'!$AT$1</c:f>
              <c:strCache>
                <c:ptCount val="1"/>
                <c:pt idx="0">
                  <c:v>Terapia intensiva/totale positivi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lavoro'!$AT$2:$AT$46</c:f>
              <c:numCache>
                <c:formatCode>0.0%</c:formatCode>
                <c:ptCount val="32"/>
                <c:pt idx="0">
                  <c:v>7.0512820512820512E-2</c:v>
                </c:pt>
                <c:pt idx="1">
                  <c:v>7.9787234042553196E-2</c:v>
                </c:pt>
                <c:pt idx="2">
                  <c:v>9.3896713615023469E-2</c:v>
                </c:pt>
                <c:pt idx="3">
                  <c:v>0.11814345991561181</c:v>
                </c:pt>
                <c:pt idx="4">
                  <c:v>0.10283687943262411</c:v>
                </c:pt>
                <c:pt idx="5">
                  <c:v>0.10588235294117647</c:v>
                </c:pt>
                <c:pt idx="6">
                  <c:v>0.10294117647058823</c:v>
                </c:pt>
                <c:pt idx="7">
                  <c:v>9.7959183673469383E-2</c:v>
                </c:pt>
                <c:pt idx="8">
                  <c:v>8.7301587301587297E-2</c:v>
                </c:pt>
                <c:pt idx="9">
                  <c:v>8.3217753120665747E-2</c:v>
                </c:pt>
                <c:pt idx="10">
                  <c:v>7.9196217494089838E-2</c:v>
                </c:pt>
                <c:pt idx="11">
                  <c:v>8.0482897384305835E-2</c:v>
                </c:pt>
                <c:pt idx="12">
                  <c:v>5.8419243986254296E-2</c:v>
                </c:pt>
                <c:pt idx="13">
                  <c:v>5.9523809523809521E-2</c:v>
                </c:pt>
                <c:pt idx="14">
                  <c:v>5.2244297277409861E-2</c:v>
                </c:pt>
                <c:pt idx="15">
                  <c:v>4.8630136986301371E-2</c:v>
                </c:pt>
                <c:pt idx="16">
                  <c:v>4.8231511254019289E-2</c:v>
                </c:pt>
                <c:pt idx="17">
                  <c:v>4.3715846994535519E-2</c:v>
                </c:pt>
                <c:pt idx="18">
                  <c:v>4.190919674039581E-2</c:v>
                </c:pt>
                <c:pt idx="19">
                  <c:v>4.0759352317141263E-2</c:v>
                </c:pt>
                <c:pt idx="20">
                  <c:v>3.9268423883808502E-2</c:v>
                </c:pt>
                <c:pt idx="21">
                  <c:v>3.8302277432712216E-2</c:v>
                </c:pt>
                <c:pt idx="22">
                  <c:v>3.8114343029087262E-2</c:v>
                </c:pt>
                <c:pt idx="23">
                  <c:v>3.6168132942326493E-2</c:v>
                </c:pt>
                <c:pt idx="24">
                  <c:v>3.4811635670004767E-2</c:v>
                </c:pt>
                <c:pt idx="25">
                  <c:v>3.0106530801296896E-2</c:v>
                </c:pt>
                <c:pt idx="26">
                  <c:v>2.8225806451612902E-2</c:v>
                </c:pt>
                <c:pt idx="27">
                  <c:v>2.6933101650738488E-2</c:v>
                </c:pt>
                <c:pt idx="28">
                  <c:v>2.4534686971235193E-2</c:v>
                </c:pt>
                <c:pt idx="29">
                  <c:v>2.1937086092715233E-2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11776"/>
        <c:axId val="98025856"/>
      </c:lineChart>
      <c:dateAx>
        <c:axId val="9801177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8025856"/>
        <c:crosses val="autoZero"/>
        <c:auto val="1"/>
        <c:lblOffset val="100"/>
        <c:baseTimeUnit val="days"/>
      </c:dateAx>
      <c:valAx>
        <c:axId val="980258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8011776"/>
        <c:crosses val="autoZero"/>
        <c:crossBetween val="between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Grafico 11. Guariti e deceduti su totale tamponi positivi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8525307624682525E-2"/>
          <c:y val="2.3182619398250216E-2"/>
          <c:w val="0.94351849444254499"/>
          <c:h val="0.92450826826809707"/>
        </c:manualLayout>
      </c:layout>
      <c:lineChart>
        <c:grouping val="standard"/>
        <c:varyColors val="0"/>
        <c:ser>
          <c:idx val="0"/>
          <c:order val="0"/>
          <c:tx>
            <c:strRef>
              <c:f>'Sicilia foglio di lavoro'!$AV$1</c:f>
              <c:strCache>
                <c:ptCount val="1"/>
                <c:pt idx="0">
                  <c:v>Guariti/totale positivi</c:v>
                </c:pt>
              </c:strCache>
            </c:strRef>
          </c:tx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lavoro'!$AV$2:$AV$46</c:f>
              <c:numCache>
                <c:formatCode>0.0%</c:formatCode>
                <c:ptCount val="32"/>
                <c:pt idx="0">
                  <c:v>2.564102564102564E-2</c:v>
                </c:pt>
                <c:pt idx="1">
                  <c:v>3.7234042553191488E-2</c:v>
                </c:pt>
                <c:pt idx="2">
                  <c:v>3.7558685446009391E-2</c:v>
                </c:pt>
                <c:pt idx="3">
                  <c:v>3.3755274261603373E-2</c:v>
                </c:pt>
                <c:pt idx="4">
                  <c:v>4.2553191489361701E-2</c:v>
                </c:pt>
                <c:pt idx="5">
                  <c:v>4.4117647058823532E-2</c:v>
                </c:pt>
                <c:pt idx="6">
                  <c:v>6.1274509803921566E-2</c:v>
                </c:pt>
                <c:pt idx="7">
                  <c:v>5.3061224489795916E-2</c:v>
                </c:pt>
                <c:pt idx="8">
                  <c:v>4.1269841269841269E-2</c:v>
                </c:pt>
                <c:pt idx="9">
                  <c:v>3.7447988904299581E-2</c:v>
                </c:pt>
                <c:pt idx="10">
                  <c:v>3.1914893617021274E-2</c:v>
                </c:pt>
                <c:pt idx="11">
                  <c:v>3.3199195171026159E-2</c:v>
                </c:pt>
                <c:pt idx="12">
                  <c:v>3.0927835051546393E-2</c:v>
                </c:pt>
                <c:pt idx="13">
                  <c:v>4.2063492063492067E-2</c:v>
                </c:pt>
                <c:pt idx="14">
                  <c:v>4.4150110375275942E-2</c:v>
                </c:pt>
                <c:pt idx="15">
                  <c:v>4.4520547945205477E-2</c:v>
                </c:pt>
                <c:pt idx="16">
                  <c:v>4.5659163987138263E-2</c:v>
                </c:pt>
                <c:pt idx="17">
                  <c:v>4.4930176077717064E-2</c:v>
                </c:pt>
                <c:pt idx="18">
                  <c:v>5.0058207217694994E-2</c:v>
                </c:pt>
                <c:pt idx="19">
                  <c:v>5.13679508654383E-2</c:v>
                </c:pt>
                <c:pt idx="20">
                  <c:v>5.0564819795589029E-2</c:v>
                </c:pt>
                <c:pt idx="21">
                  <c:v>4.917184265010352E-2</c:v>
                </c:pt>
                <c:pt idx="22">
                  <c:v>5.2156469408224673E-2</c:v>
                </c:pt>
                <c:pt idx="23">
                  <c:v>5.2785923753665691E-2</c:v>
                </c:pt>
                <c:pt idx="24">
                  <c:v>5.3886504530281355E-2</c:v>
                </c:pt>
                <c:pt idx="25">
                  <c:v>6.160259379342288E-2</c:v>
                </c:pt>
                <c:pt idx="26">
                  <c:v>6.8100358422939072E-2</c:v>
                </c:pt>
                <c:pt idx="27">
                  <c:v>8.1233709817549959E-2</c:v>
                </c:pt>
                <c:pt idx="28">
                  <c:v>8.8409475465313025E-2</c:v>
                </c:pt>
                <c:pt idx="29">
                  <c:v>9.2301324503311258E-2</c:v>
                </c:pt>
              </c:numCache>
            </c:numRef>
          </c:val>
          <c:smooth val="0"/>
        </c:ser>
        <c:ser>
          <c:idx val="1"/>
          <c:order val="1"/>
          <c:tx>
            <c:v>Deceduti/totale positivi (letalità)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lavoro'!$AW$2:$AW$46</c:f>
              <c:numCache>
                <c:formatCode>0.0%</c:formatCode>
                <c:ptCount val="32"/>
                <c:pt idx="0">
                  <c:v>1.282051282051282E-2</c:v>
                </c:pt>
                <c:pt idx="1">
                  <c:v>1.0638297872340425E-2</c:v>
                </c:pt>
                <c:pt idx="2">
                  <c:v>9.3896713615023476E-3</c:v>
                </c:pt>
                <c:pt idx="3">
                  <c:v>1.2658227848101266E-2</c:v>
                </c:pt>
                <c:pt idx="4">
                  <c:v>1.0638297872340425E-2</c:v>
                </c:pt>
                <c:pt idx="5">
                  <c:v>1.1764705882352941E-2</c:v>
                </c:pt>
                <c:pt idx="6">
                  <c:v>9.8039215686274508E-3</c:v>
                </c:pt>
                <c:pt idx="7">
                  <c:v>1.2244897959183673E-2</c:v>
                </c:pt>
                <c:pt idx="8">
                  <c:v>1.2698412698412698E-2</c:v>
                </c:pt>
                <c:pt idx="9">
                  <c:v>1.8030513176144243E-2</c:v>
                </c:pt>
                <c:pt idx="10">
                  <c:v>2.3640661938534278E-2</c:v>
                </c:pt>
                <c:pt idx="11">
                  <c:v>2.5150905432595575E-2</c:v>
                </c:pt>
                <c:pt idx="12">
                  <c:v>2.8350515463917526E-2</c:v>
                </c:pt>
                <c:pt idx="13">
                  <c:v>3.0952380952380953E-2</c:v>
                </c:pt>
                <c:pt idx="14">
                  <c:v>4.194260485651214E-2</c:v>
                </c:pt>
                <c:pt idx="15">
                  <c:v>4.4520547945205477E-2</c:v>
                </c:pt>
                <c:pt idx="16">
                  <c:v>4.8874598070739551E-2</c:v>
                </c:pt>
                <c:pt idx="17">
                  <c:v>4.9180327868852458E-2</c:v>
                </c:pt>
                <c:pt idx="18">
                  <c:v>5.1222351571594875E-2</c:v>
                </c:pt>
                <c:pt idx="19">
                  <c:v>5.1926298157453935E-2</c:v>
                </c:pt>
                <c:pt idx="20">
                  <c:v>5.4330285099515867E-2</c:v>
                </c:pt>
                <c:pt idx="21">
                  <c:v>5.745341614906832E-2</c:v>
                </c:pt>
                <c:pt idx="22">
                  <c:v>5.8174523570712136E-2</c:v>
                </c:pt>
                <c:pt idx="23">
                  <c:v>6.0117302052785926E-2</c:v>
                </c:pt>
                <c:pt idx="24">
                  <c:v>5.9608965188364331E-2</c:v>
                </c:pt>
                <c:pt idx="25">
                  <c:v>6.160259379342288E-2</c:v>
                </c:pt>
                <c:pt idx="26">
                  <c:v>6.1827956989247312E-2</c:v>
                </c:pt>
                <c:pt idx="27">
                  <c:v>6.4291920069504779E-2</c:v>
                </c:pt>
                <c:pt idx="28">
                  <c:v>6.5143824027072764E-2</c:v>
                </c:pt>
                <c:pt idx="29">
                  <c:v>6.7466887417218541E-2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1680"/>
        <c:axId val="98073216"/>
      </c:lineChart>
      <c:dateAx>
        <c:axId val="98071680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8073216"/>
        <c:crosses val="autoZero"/>
        <c:auto val="1"/>
        <c:lblOffset val="100"/>
        <c:baseTimeUnit val="days"/>
      </c:dateAx>
      <c:valAx>
        <c:axId val="980732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8071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367142733425892"/>
          <c:y val="0.83182678587077208"/>
          <c:w val="0.25630802244944051"/>
          <c:h val="7.5516064916332476E-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Grafico 2.1. Tamponi positivi totali e in percentuale sul totale tamponi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9200716281302653E-2"/>
          <c:y val="2.3182619398250216E-2"/>
          <c:w val="0.93841478601278738"/>
          <c:h val="0.92450826826809707"/>
        </c:manualLayout>
      </c:layout>
      <c:lineChart>
        <c:grouping val="standard"/>
        <c:varyColors val="0"/>
        <c:ser>
          <c:idx val="0"/>
          <c:order val="0"/>
          <c:tx>
            <c:v>Tamponi positivi (scala sx)</c:v>
          </c:tx>
          <c:spPr>
            <a:ln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lavoro'!$C$2:$C$46</c:f>
              <c:numCache>
                <c:formatCode>General</c:formatCode>
                <c:ptCount val="32"/>
                <c:pt idx="0">
                  <c:v>156</c:v>
                </c:pt>
                <c:pt idx="1">
                  <c:v>188</c:v>
                </c:pt>
                <c:pt idx="2">
                  <c:v>213</c:v>
                </c:pt>
                <c:pt idx="3">
                  <c:v>237</c:v>
                </c:pt>
                <c:pt idx="4">
                  <c:v>282</c:v>
                </c:pt>
                <c:pt idx="5">
                  <c:v>340</c:v>
                </c:pt>
                <c:pt idx="6">
                  <c:v>408</c:v>
                </c:pt>
                <c:pt idx="7">
                  <c:v>490</c:v>
                </c:pt>
                <c:pt idx="8">
                  <c:v>630</c:v>
                </c:pt>
                <c:pt idx="9">
                  <c:v>721</c:v>
                </c:pt>
                <c:pt idx="10">
                  <c:v>846</c:v>
                </c:pt>
                <c:pt idx="11">
                  <c:v>994</c:v>
                </c:pt>
                <c:pt idx="12">
                  <c:v>1164</c:v>
                </c:pt>
                <c:pt idx="13">
                  <c:v>1260</c:v>
                </c:pt>
                <c:pt idx="14">
                  <c:v>1359</c:v>
                </c:pt>
                <c:pt idx="15">
                  <c:v>1460</c:v>
                </c:pt>
                <c:pt idx="16">
                  <c:v>1555</c:v>
                </c:pt>
                <c:pt idx="17">
                  <c:v>1647</c:v>
                </c:pt>
                <c:pt idx="18">
                  <c:v>1718</c:v>
                </c:pt>
                <c:pt idx="19">
                  <c:v>1791</c:v>
                </c:pt>
                <c:pt idx="20">
                  <c:v>1859</c:v>
                </c:pt>
                <c:pt idx="21">
                  <c:v>1932</c:v>
                </c:pt>
                <c:pt idx="22">
                  <c:v>1994</c:v>
                </c:pt>
                <c:pt idx="23">
                  <c:v>2046</c:v>
                </c:pt>
                <c:pt idx="24">
                  <c:v>2097</c:v>
                </c:pt>
                <c:pt idx="25">
                  <c:v>2159</c:v>
                </c:pt>
                <c:pt idx="26">
                  <c:v>2232</c:v>
                </c:pt>
                <c:pt idx="27">
                  <c:v>2302</c:v>
                </c:pt>
                <c:pt idx="28">
                  <c:v>2364</c:v>
                </c:pt>
                <c:pt idx="29">
                  <c:v>2416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84736"/>
        <c:axId val="90486272"/>
      </c:lineChart>
      <c:lineChart>
        <c:grouping val="standard"/>
        <c:varyColors val="0"/>
        <c:ser>
          <c:idx val="1"/>
          <c:order val="1"/>
          <c:tx>
            <c:v>Tamponi positivi/tamponi totali (scala dx)</c:v>
          </c:tx>
          <c:spPr>
            <a:ln>
              <a:solidFill>
                <a:schemeClr val="bg2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lavoro'!$AP$2:$AP$46</c:f>
              <c:numCache>
                <c:formatCode>0.0%</c:formatCode>
                <c:ptCount val="32"/>
                <c:pt idx="0">
                  <c:v>7.4285714285714288E-2</c:v>
                </c:pt>
                <c:pt idx="1">
                  <c:v>7.6672104404567704E-2</c:v>
                </c:pt>
                <c:pt idx="2">
                  <c:v>8.0286468149264989E-2</c:v>
                </c:pt>
                <c:pt idx="3">
                  <c:v>8.1275720164609058E-2</c:v>
                </c:pt>
                <c:pt idx="4">
                  <c:v>8.5610200364298727E-2</c:v>
                </c:pt>
                <c:pt idx="5">
                  <c:v>8.5836909871244635E-2</c:v>
                </c:pt>
                <c:pt idx="6">
                  <c:v>9.1316025067144133E-2</c:v>
                </c:pt>
                <c:pt idx="7">
                  <c:v>0.10034814663116937</c:v>
                </c:pt>
                <c:pt idx="8">
                  <c:v>0.11290322580645161</c:v>
                </c:pt>
                <c:pt idx="9">
                  <c:v>0.11309803921568627</c:v>
                </c:pt>
                <c:pt idx="10">
                  <c:v>0.11799163179916318</c:v>
                </c:pt>
                <c:pt idx="11">
                  <c:v>0.11870074038691188</c:v>
                </c:pt>
                <c:pt idx="12">
                  <c:v>0.12052184717332781</c:v>
                </c:pt>
                <c:pt idx="13">
                  <c:v>0.11372867587327376</c:v>
                </c:pt>
                <c:pt idx="14">
                  <c:v>0.10377214416615761</c:v>
                </c:pt>
                <c:pt idx="15">
                  <c:v>0.10568987983205444</c:v>
                </c:pt>
                <c:pt idx="16">
                  <c:v>0.10536658083751185</c:v>
                </c:pt>
                <c:pt idx="17">
                  <c:v>0.10534731994371242</c:v>
                </c:pt>
                <c:pt idx="18">
                  <c:v>0.1020432406747446</c:v>
                </c:pt>
                <c:pt idx="19">
                  <c:v>0.10043178377165929</c:v>
                </c:pt>
                <c:pt idx="20">
                  <c:v>9.948624638766991E-2</c:v>
                </c:pt>
                <c:pt idx="21">
                  <c:v>9.7104945717732205E-2</c:v>
                </c:pt>
                <c:pt idx="22">
                  <c:v>9.1033601168736308E-2</c:v>
                </c:pt>
                <c:pt idx="23">
                  <c:v>8.7197408796454143E-2</c:v>
                </c:pt>
                <c:pt idx="24">
                  <c:v>8.4362553807780502E-2</c:v>
                </c:pt>
                <c:pt idx="25">
                  <c:v>7.8686493184634443E-2</c:v>
                </c:pt>
                <c:pt idx="26">
                  <c:v>7.7656391343678244E-2</c:v>
                </c:pt>
                <c:pt idx="27">
                  <c:v>7.3886249839517262E-2</c:v>
                </c:pt>
                <c:pt idx="28">
                  <c:v>6.9967739071240417E-2</c:v>
                </c:pt>
                <c:pt idx="29">
                  <c:v>6.6928915729403293E-2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89600"/>
        <c:axId val="90487808"/>
      </c:lineChart>
      <c:dateAx>
        <c:axId val="9048473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0486272"/>
        <c:crosses val="autoZero"/>
        <c:auto val="1"/>
        <c:lblOffset val="100"/>
        <c:baseTimeUnit val="days"/>
      </c:dateAx>
      <c:valAx>
        <c:axId val="90486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0484736"/>
        <c:crosses val="autoZero"/>
        <c:crossBetween val="between"/>
      </c:valAx>
      <c:valAx>
        <c:axId val="90487808"/>
        <c:scaling>
          <c:orientation val="minMax"/>
          <c:max val="0.21000000000000002"/>
        </c:scaling>
        <c:delete val="0"/>
        <c:axPos val="r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0489600"/>
        <c:crosses val="max"/>
        <c:crossBetween val="between"/>
        <c:majorUnit val="3.0000000000000006E-2"/>
      </c:valAx>
      <c:dateAx>
        <c:axId val="90489600"/>
        <c:scaling>
          <c:orientation val="minMax"/>
        </c:scaling>
        <c:delete val="1"/>
        <c:axPos val="b"/>
        <c:numFmt formatCode="d/m;@" sourceLinked="1"/>
        <c:majorTickMark val="out"/>
        <c:minorTickMark val="none"/>
        <c:tickLblPos val="nextTo"/>
        <c:crossAx val="90487808"/>
        <c:crosses val="autoZero"/>
        <c:auto val="1"/>
        <c:lblOffset val="100"/>
        <c:baseTimeUnit val="days"/>
      </c:dateAx>
    </c:plotArea>
    <c:legend>
      <c:legendPos val="r"/>
      <c:layout>
        <c:manualLayout>
          <c:xMode val="edge"/>
          <c:yMode val="edge"/>
          <c:x val="0.5987129199465604"/>
          <c:y val="0.81094628301565097"/>
          <c:w val="0.32623570451268824"/>
          <c:h val="9.6396567771453529E-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Grafico 2.2. Tamponi positivi totali e nuovi tamponi positivi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9200716281302653E-2"/>
          <c:y val="2.3182619398250216E-2"/>
          <c:w val="0.93841478601278738"/>
          <c:h val="0.92450826826809707"/>
        </c:manualLayout>
      </c:layout>
      <c:barChart>
        <c:barDir val="col"/>
        <c:grouping val="clustered"/>
        <c:varyColors val="0"/>
        <c:ser>
          <c:idx val="1"/>
          <c:order val="1"/>
          <c:tx>
            <c:v>Nuovi positivi (scala dx)</c:v>
          </c:tx>
          <c:spPr>
            <a:solidFill>
              <a:schemeClr val="bg2">
                <a:lumMod val="25000"/>
              </a:schemeClr>
            </a:solid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Tavola2!$C$16:$C$46</c:f>
              <c:numCache>
                <c:formatCode>\+0;\-0;0</c:formatCode>
                <c:ptCount val="31"/>
                <c:pt idx="0">
                  <c:v>26</c:v>
                </c:pt>
                <c:pt idx="1">
                  <c:v>32</c:v>
                </c:pt>
                <c:pt idx="2">
                  <c:v>25</c:v>
                </c:pt>
                <c:pt idx="3">
                  <c:v>24</c:v>
                </c:pt>
                <c:pt idx="4">
                  <c:v>45</c:v>
                </c:pt>
                <c:pt idx="5">
                  <c:v>58</c:v>
                </c:pt>
                <c:pt idx="6">
                  <c:v>68</c:v>
                </c:pt>
                <c:pt idx="7">
                  <c:v>82</c:v>
                </c:pt>
                <c:pt idx="8">
                  <c:v>140</c:v>
                </c:pt>
                <c:pt idx="9">
                  <c:v>91</c:v>
                </c:pt>
                <c:pt idx="10">
                  <c:v>125</c:v>
                </c:pt>
                <c:pt idx="11">
                  <c:v>148</c:v>
                </c:pt>
                <c:pt idx="12">
                  <c:v>170</c:v>
                </c:pt>
                <c:pt idx="13">
                  <c:v>96</c:v>
                </c:pt>
                <c:pt idx="14">
                  <c:v>99</c:v>
                </c:pt>
                <c:pt idx="15">
                  <c:v>101</c:v>
                </c:pt>
                <c:pt idx="16">
                  <c:v>95</c:v>
                </c:pt>
                <c:pt idx="17">
                  <c:v>92</c:v>
                </c:pt>
                <c:pt idx="18">
                  <c:v>71</c:v>
                </c:pt>
                <c:pt idx="19">
                  <c:v>73</c:v>
                </c:pt>
                <c:pt idx="20">
                  <c:v>68</c:v>
                </c:pt>
                <c:pt idx="21">
                  <c:v>73</c:v>
                </c:pt>
                <c:pt idx="22">
                  <c:v>62</c:v>
                </c:pt>
                <c:pt idx="23">
                  <c:v>52</c:v>
                </c:pt>
                <c:pt idx="24">
                  <c:v>51</c:v>
                </c:pt>
                <c:pt idx="25">
                  <c:v>62</c:v>
                </c:pt>
                <c:pt idx="26">
                  <c:v>73</c:v>
                </c:pt>
                <c:pt idx="27">
                  <c:v>70</c:v>
                </c:pt>
                <c:pt idx="28">
                  <c:v>62</c:v>
                </c:pt>
                <c:pt idx="29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05312"/>
        <c:axId val="91003520"/>
      </c:barChart>
      <c:lineChart>
        <c:grouping val="standard"/>
        <c:varyColors val="0"/>
        <c:ser>
          <c:idx val="0"/>
          <c:order val="0"/>
          <c:tx>
            <c:v>Tamponi positivi (scala sx)</c:v>
          </c:tx>
          <c:spPr>
            <a:ln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lavoro'!$C$2:$C$46</c:f>
              <c:numCache>
                <c:formatCode>General</c:formatCode>
                <c:ptCount val="32"/>
                <c:pt idx="0">
                  <c:v>156</c:v>
                </c:pt>
                <c:pt idx="1">
                  <c:v>188</c:v>
                </c:pt>
                <c:pt idx="2">
                  <c:v>213</c:v>
                </c:pt>
                <c:pt idx="3">
                  <c:v>237</c:v>
                </c:pt>
                <c:pt idx="4">
                  <c:v>282</c:v>
                </c:pt>
                <c:pt idx="5">
                  <c:v>340</c:v>
                </c:pt>
                <c:pt idx="6">
                  <c:v>408</c:v>
                </c:pt>
                <c:pt idx="7">
                  <c:v>490</c:v>
                </c:pt>
                <c:pt idx="8">
                  <c:v>630</c:v>
                </c:pt>
                <c:pt idx="9">
                  <c:v>721</c:v>
                </c:pt>
                <c:pt idx="10">
                  <c:v>846</c:v>
                </c:pt>
                <c:pt idx="11">
                  <c:v>994</c:v>
                </c:pt>
                <c:pt idx="12">
                  <c:v>1164</c:v>
                </c:pt>
                <c:pt idx="13">
                  <c:v>1260</c:v>
                </c:pt>
                <c:pt idx="14">
                  <c:v>1359</c:v>
                </c:pt>
                <c:pt idx="15">
                  <c:v>1460</c:v>
                </c:pt>
                <c:pt idx="16">
                  <c:v>1555</c:v>
                </c:pt>
                <c:pt idx="17">
                  <c:v>1647</c:v>
                </c:pt>
                <c:pt idx="18">
                  <c:v>1718</c:v>
                </c:pt>
                <c:pt idx="19">
                  <c:v>1791</c:v>
                </c:pt>
                <c:pt idx="20">
                  <c:v>1859</c:v>
                </c:pt>
                <c:pt idx="21">
                  <c:v>1932</c:v>
                </c:pt>
                <c:pt idx="22">
                  <c:v>1994</c:v>
                </c:pt>
                <c:pt idx="23">
                  <c:v>2046</c:v>
                </c:pt>
                <c:pt idx="24">
                  <c:v>2097</c:v>
                </c:pt>
                <c:pt idx="25">
                  <c:v>2159</c:v>
                </c:pt>
                <c:pt idx="26">
                  <c:v>2232</c:v>
                </c:pt>
                <c:pt idx="27">
                  <c:v>2302</c:v>
                </c:pt>
                <c:pt idx="28">
                  <c:v>2364</c:v>
                </c:pt>
                <c:pt idx="29">
                  <c:v>2416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83808"/>
        <c:axId val="91001984"/>
      </c:lineChart>
      <c:dateAx>
        <c:axId val="9098380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1001984"/>
        <c:crosses val="autoZero"/>
        <c:auto val="1"/>
        <c:lblOffset val="100"/>
        <c:baseTimeUnit val="days"/>
      </c:dateAx>
      <c:valAx>
        <c:axId val="91001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0983808"/>
        <c:crosses val="autoZero"/>
        <c:crossBetween val="between"/>
      </c:valAx>
      <c:valAx>
        <c:axId val="91003520"/>
        <c:scaling>
          <c:orientation val="minMax"/>
          <c:max val="500"/>
        </c:scaling>
        <c:delete val="0"/>
        <c:axPos val="r"/>
        <c:numFmt formatCode="\+0;\-0;0" sourceLinked="1"/>
        <c:majorTickMark val="out"/>
        <c:minorTickMark val="none"/>
        <c:tickLblPos val="nextTo"/>
        <c:crossAx val="91005312"/>
        <c:crosses val="max"/>
        <c:crossBetween val="between"/>
      </c:valAx>
      <c:catAx>
        <c:axId val="91005312"/>
        <c:scaling>
          <c:orientation val="minMax"/>
        </c:scaling>
        <c:delete val="1"/>
        <c:axPos val="b"/>
        <c:majorTickMark val="out"/>
        <c:minorTickMark val="none"/>
        <c:tickLblPos val="nextTo"/>
        <c:crossAx val="91003520"/>
        <c:crosses val="autoZero"/>
        <c:auto val="1"/>
        <c:lblAlgn val="ctr"/>
        <c:lblOffset val="100"/>
        <c:tickLblSkip val="1"/>
        <c:tickMarkSkip val="1"/>
        <c:noMultiLvlLbl val="0"/>
      </c:catAx>
    </c:plotArea>
    <c:legend>
      <c:legendPos val="r"/>
      <c:layout>
        <c:manualLayout>
          <c:xMode val="edge"/>
          <c:yMode val="edge"/>
          <c:x val="6.9259579768169155E-2"/>
          <c:y val="0.10100918594153561"/>
          <c:w val="0.21458644167084454"/>
          <c:h val="8.562485891274399E-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Grafico 2.3. Tamponi effettuati</a:t>
            </a:r>
            <a:r>
              <a:rPr lang="it-IT" baseline="0"/>
              <a:t> giorno per giorno</a:t>
            </a:r>
            <a:r>
              <a:rPr lang="it-IT"/>
              <a:t> </a:t>
            </a:r>
            <a:r>
              <a:rPr lang="it-IT" baseline="0"/>
              <a:t>, di cui positivi</a:t>
            </a:r>
            <a:endParaRPr lang="it-IT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9200716281302653E-2"/>
          <c:y val="2.3182619398250216E-2"/>
          <c:w val="0.93841478601278738"/>
          <c:h val="0.9245082682680970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'Sicilia foglio di lavoro'!$AE$1</c:f>
              <c:strCache>
                <c:ptCount val="1"/>
                <c:pt idx="0">
                  <c:v>Tamponi positivi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invertIfNegative val="0"/>
          <c:cat>
            <c:numRef>
              <c:f>'Sicilia foglio di lavoro'!$A$15:$A$45</c:f>
              <c:numCache>
                <c:formatCode>d/m;@</c:formatCode>
                <c:ptCount val="31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lavoro'!$AE$15:$AE$45</c:f>
              <c:numCache>
                <c:formatCode>\+0;\-0;0</c:formatCode>
                <c:ptCount val="31"/>
                <c:pt idx="0">
                  <c:v>26</c:v>
                </c:pt>
                <c:pt idx="1">
                  <c:v>32</c:v>
                </c:pt>
                <c:pt idx="2">
                  <c:v>25</c:v>
                </c:pt>
                <c:pt idx="3">
                  <c:v>24</c:v>
                </c:pt>
                <c:pt idx="4">
                  <c:v>45</c:v>
                </c:pt>
                <c:pt idx="5">
                  <c:v>58</c:v>
                </c:pt>
                <c:pt idx="6">
                  <c:v>68</c:v>
                </c:pt>
                <c:pt idx="7">
                  <c:v>82</c:v>
                </c:pt>
                <c:pt idx="8">
                  <c:v>140</c:v>
                </c:pt>
                <c:pt idx="9">
                  <c:v>91</c:v>
                </c:pt>
                <c:pt idx="10">
                  <c:v>125</c:v>
                </c:pt>
                <c:pt idx="11">
                  <c:v>148</c:v>
                </c:pt>
                <c:pt idx="12">
                  <c:v>170</c:v>
                </c:pt>
                <c:pt idx="13">
                  <c:v>96</c:v>
                </c:pt>
                <c:pt idx="14">
                  <c:v>99</c:v>
                </c:pt>
                <c:pt idx="15">
                  <c:v>101</c:v>
                </c:pt>
                <c:pt idx="16">
                  <c:v>95</c:v>
                </c:pt>
                <c:pt idx="17">
                  <c:v>92</c:v>
                </c:pt>
                <c:pt idx="18">
                  <c:v>71</c:v>
                </c:pt>
                <c:pt idx="19">
                  <c:v>73</c:v>
                </c:pt>
                <c:pt idx="20">
                  <c:v>68</c:v>
                </c:pt>
                <c:pt idx="21">
                  <c:v>73</c:v>
                </c:pt>
                <c:pt idx="22">
                  <c:v>62</c:v>
                </c:pt>
                <c:pt idx="23">
                  <c:v>52</c:v>
                </c:pt>
                <c:pt idx="24">
                  <c:v>51</c:v>
                </c:pt>
                <c:pt idx="25">
                  <c:v>62</c:v>
                </c:pt>
                <c:pt idx="26">
                  <c:v>73</c:v>
                </c:pt>
                <c:pt idx="27">
                  <c:v>70</c:v>
                </c:pt>
                <c:pt idx="28">
                  <c:v>62</c:v>
                </c:pt>
                <c:pt idx="29">
                  <c:v>52</c:v>
                </c:pt>
              </c:numCache>
            </c:numRef>
          </c:val>
        </c:ser>
        <c:ser>
          <c:idx val="0"/>
          <c:order val="1"/>
          <c:tx>
            <c:strRef>
              <c:f>'Sicilia foglio di lavoro'!$AD$1</c:f>
              <c:strCache>
                <c:ptCount val="1"/>
                <c:pt idx="0">
                  <c:v>Tamponi negativi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cat>
            <c:numRef>
              <c:f>'Sicilia foglio di lavoro'!$A$15:$A$45</c:f>
              <c:numCache>
                <c:formatCode>d/m;@</c:formatCode>
                <c:ptCount val="31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lavoro'!$AD$15:$AD$45</c:f>
              <c:numCache>
                <c:formatCode>\+0;\-0;0</c:formatCode>
                <c:ptCount val="31"/>
                <c:pt idx="0">
                  <c:v>578</c:v>
                </c:pt>
                <c:pt idx="1">
                  <c:v>320</c:v>
                </c:pt>
                <c:pt idx="2">
                  <c:v>176</c:v>
                </c:pt>
                <c:pt idx="3">
                  <c:v>239</c:v>
                </c:pt>
                <c:pt idx="4">
                  <c:v>333</c:v>
                </c:pt>
                <c:pt idx="5">
                  <c:v>609</c:v>
                </c:pt>
                <c:pt idx="6">
                  <c:v>439</c:v>
                </c:pt>
                <c:pt idx="7">
                  <c:v>333</c:v>
                </c:pt>
                <c:pt idx="8">
                  <c:v>557</c:v>
                </c:pt>
                <c:pt idx="9">
                  <c:v>704</c:v>
                </c:pt>
                <c:pt idx="10">
                  <c:v>670</c:v>
                </c:pt>
                <c:pt idx="11">
                  <c:v>1056</c:v>
                </c:pt>
                <c:pt idx="12">
                  <c:v>1114</c:v>
                </c:pt>
                <c:pt idx="13">
                  <c:v>1325</c:v>
                </c:pt>
                <c:pt idx="14">
                  <c:v>1918</c:v>
                </c:pt>
                <c:pt idx="15">
                  <c:v>617</c:v>
                </c:pt>
                <c:pt idx="16">
                  <c:v>849</c:v>
                </c:pt>
                <c:pt idx="17">
                  <c:v>784</c:v>
                </c:pt>
                <c:pt idx="18">
                  <c:v>1131</c:v>
                </c:pt>
                <c:pt idx="19">
                  <c:v>924</c:v>
                </c:pt>
                <c:pt idx="20">
                  <c:v>785</c:v>
                </c:pt>
                <c:pt idx="21">
                  <c:v>1137</c:v>
                </c:pt>
                <c:pt idx="22">
                  <c:v>1946</c:v>
                </c:pt>
                <c:pt idx="23">
                  <c:v>1508</c:v>
                </c:pt>
                <c:pt idx="24">
                  <c:v>1342</c:v>
                </c:pt>
                <c:pt idx="25">
                  <c:v>2519</c:v>
                </c:pt>
                <c:pt idx="26">
                  <c:v>1231</c:v>
                </c:pt>
                <c:pt idx="27">
                  <c:v>2344</c:v>
                </c:pt>
                <c:pt idx="28">
                  <c:v>2569</c:v>
                </c:pt>
                <c:pt idx="29">
                  <c:v>2259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45728"/>
        <c:axId val="91147264"/>
      </c:barChart>
      <c:dateAx>
        <c:axId val="9114572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1147264"/>
        <c:crosses val="autoZero"/>
        <c:auto val="1"/>
        <c:lblOffset val="100"/>
        <c:baseTimeUnit val="days"/>
      </c:dateAx>
      <c:valAx>
        <c:axId val="91147264"/>
        <c:scaling>
          <c:orientation val="minMax"/>
        </c:scaling>
        <c:delete val="0"/>
        <c:axPos val="l"/>
        <c:majorGridlines/>
        <c:numFmt formatCode="\+0;\-0;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114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9259579768169155E-2"/>
          <c:y val="0.10100918594153561"/>
          <c:w val="0.15747873795068162"/>
          <c:h val="8.562485891274399E-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Grafico 3.1. Tamponi positivi totali (valori assoluti)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5.0425498857951223E-2"/>
          <c:y val="1.9006518827226006E-2"/>
          <c:w val="0.9296007352778427"/>
          <c:h val="0.89945166484195183"/>
        </c:manualLayout>
      </c:layout>
      <c:areaChart>
        <c:grouping val="stacked"/>
        <c:varyColors val="0"/>
        <c:ser>
          <c:idx val="4"/>
          <c:order val="0"/>
          <c:tx>
            <c:strRef>
              <c:f>'Sicilia foglio di lavoro'!$J$1</c:f>
              <c:strCache>
                <c:ptCount val="1"/>
                <c:pt idx="0">
                  <c:v>Deceduti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lavoro'!$J$2:$J$46</c:f>
              <c:numCache>
                <c:formatCode>General</c:formatCode>
                <c:ptCount val="3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13</c:v>
                </c:pt>
                <c:pt idx="10">
                  <c:v>20</c:v>
                </c:pt>
                <c:pt idx="11">
                  <c:v>25</c:v>
                </c:pt>
                <c:pt idx="12">
                  <c:v>33</c:v>
                </c:pt>
                <c:pt idx="13">
                  <c:v>39</c:v>
                </c:pt>
                <c:pt idx="14">
                  <c:v>57</c:v>
                </c:pt>
                <c:pt idx="15">
                  <c:v>65</c:v>
                </c:pt>
                <c:pt idx="16">
                  <c:v>76</c:v>
                </c:pt>
                <c:pt idx="17">
                  <c:v>81</c:v>
                </c:pt>
                <c:pt idx="18">
                  <c:v>88</c:v>
                </c:pt>
                <c:pt idx="19">
                  <c:v>93</c:v>
                </c:pt>
                <c:pt idx="20">
                  <c:v>101</c:v>
                </c:pt>
                <c:pt idx="21">
                  <c:v>111</c:v>
                </c:pt>
                <c:pt idx="22">
                  <c:v>116</c:v>
                </c:pt>
                <c:pt idx="23">
                  <c:v>123</c:v>
                </c:pt>
                <c:pt idx="24">
                  <c:v>125</c:v>
                </c:pt>
                <c:pt idx="25">
                  <c:v>133</c:v>
                </c:pt>
                <c:pt idx="26">
                  <c:v>138</c:v>
                </c:pt>
                <c:pt idx="27">
                  <c:v>148</c:v>
                </c:pt>
                <c:pt idx="28">
                  <c:v>154</c:v>
                </c:pt>
                <c:pt idx="29">
                  <c:v>163</c:v>
                </c:pt>
              </c:numCache>
            </c:numRef>
          </c:val>
        </c:ser>
        <c:ser>
          <c:idx val="1"/>
          <c:order val="1"/>
          <c:tx>
            <c:strRef>
              <c:f>'Sicilia foglio di lavoro'!$G$1</c:f>
              <c:strCache>
                <c:ptCount val="1"/>
                <c:pt idx="0">
                  <c:v>Ricoverati TI</c:v>
                </c:pt>
              </c:strCache>
            </c:strRef>
          </c:tx>
          <c:spPr>
            <a:solidFill>
              <a:srgbClr val="C00000"/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lavoro'!$G$2:$G$46</c:f>
              <c:numCache>
                <c:formatCode>General</c:formatCode>
                <c:ptCount val="32"/>
                <c:pt idx="0">
                  <c:v>11</c:v>
                </c:pt>
                <c:pt idx="1">
                  <c:v>15</c:v>
                </c:pt>
                <c:pt idx="2">
                  <c:v>20</c:v>
                </c:pt>
                <c:pt idx="3">
                  <c:v>28</c:v>
                </c:pt>
                <c:pt idx="4">
                  <c:v>29</c:v>
                </c:pt>
                <c:pt idx="5">
                  <c:v>36</c:v>
                </c:pt>
                <c:pt idx="6">
                  <c:v>42</c:v>
                </c:pt>
                <c:pt idx="7">
                  <c:v>48</c:v>
                </c:pt>
                <c:pt idx="8">
                  <c:v>55</c:v>
                </c:pt>
                <c:pt idx="9">
                  <c:v>60</c:v>
                </c:pt>
                <c:pt idx="10">
                  <c:v>67</c:v>
                </c:pt>
                <c:pt idx="11">
                  <c:v>80</c:v>
                </c:pt>
                <c:pt idx="12">
                  <c:v>68</c:v>
                </c:pt>
                <c:pt idx="13">
                  <c:v>75</c:v>
                </c:pt>
                <c:pt idx="14">
                  <c:v>71</c:v>
                </c:pt>
                <c:pt idx="15">
                  <c:v>71</c:v>
                </c:pt>
                <c:pt idx="16">
                  <c:v>75</c:v>
                </c:pt>
                <c:pt idx="17">
                  <c:v>72</c:v>
                </c:pt>
                <c:pt idx="18">
                  <c:v>72</c:v>
                </c:pt>
                <c:pt idx="19">
                  <c:v>73</c:v>
                </c:pt>
                <c:pt idx="20">
                  <c:v>73</c:v>
                </c:pt>
                <c:pt idx="21">
                  <c:v>74</c:v>
                </c:pt>
                <c:pt idx="22">
                  <c:v>76</c:v>
                </c:pt>
                <c:pt idx="23">
                  <c:v>74</c:v>
                </c:pt>
                <c:pt idx="24">
                  <c:v>73</c:v>
                </c:pt>
                <c:pt idx="25">
                  <c:v>65</c:v>
                </c:pt>
                <c:pt idx="26">
                  <c:v>63</c:v>
                </c:pt>
                <c:pt idx="27">
                  <c:v>62</c:v>
                </c:pt>
                <c:pt idx="28">
                  <c:v>58</c:v>
                </c:pt>
                <c:pt idx="29">
                  <c:v>53</c:v>
                </c:pt>
              </c:numCache>
            </c:numRef>
          </c:val>
        </c:ser>
        <c:ser>
          <c:idx val="0"/>
          <c:order val="2"/>
          <c:tx>
            <c:strRef>
              <c:f>'Sicilia foglio di lavoro'!$F$1</c:f>
              <c:strCache>
                <c:ptCount val="1"/>
                <c:pt idx="0">
                  <c:v>Ricoverati no TI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lavoro'!$F$2:$F$46</c:f>
              <c:numCache>
                <c:formatCode>General</c:formatCode>
                <c:ptCount val="32"/>
                <c:pt idx="0">
                  <c:v>42</c:v>
                </c:pt>
                <c:pt idx="1">
                  <c:v>56</c:v>
                </c:pt>
                <c:pt idx="2">
                  <c:v>75</c:v>
                </c:pt>
                <c:pt idx="3">
                  <c:v>86</c:v>
                </c:pt>
                <c:pt idx="4">
                  <c:v>100</c:v>
                </c:pt>
                <c:pt idx="5">
                  <c:v>143</c:v>
                </c:pt>
                <c:pt idx="6">
                  <c:v>168</c:v>
                </c:pt>
                <c:pt idx="7">
                  <c:v>206</c:v>
                </c:pt>
                <c:pt idx="8">
                  <c:v>220</c:v>
                </c:pt>
                <c:pt idx="9">
                  <c:v>250</c:v>
                </c:pt>
                <c:pt idx="10">
                  <c:v>270</c:v>
                </c:pt>
                <c:pt idx="11">
                  <c:v>319</c:v>
                </c:pt>
                <c:pt idx="12">
                  <c:v>346</c:v>
                </c:pt>
                <c:pt idx="13">
                  <c:v>425</c:v>
                </c:pt>
                <c:pt idx="14">
                  <c:v>441</c:v>
                </c:pt>
                <c:pt idx="15">
                  <c:v>451</c:v>
                </c:pt>
                <c:pt idx="16">
                  <c:v>484</c:v>
                </c:pt>
                <c:pt idx="17">
                  <c:v>503</c:v>
                </c:pt>
                <c:pt idx="18">
                  <c:v>496</c:v>
                </c:pt>
                <c:pt idx="19">
                  <c:v>503</c:v>
                </c:pt>
                <c:pt idx="20">
                  <c:v>535</c:v>
                </c:pt>
                <c:pt idx="21">
                  <c:v>553</c:v>
                </c:pt>
                <c:pt idx="22">
                  <c:v>556</c:v>
                </c:pt>
                <c:pt idx="23">
                  <c:v>563</c:v>
                </c:pt>
                <c:pt idx="24">
                  <c:v>562</c:v>
                </c:pt>
                <c:pt idx="25">
                  <c:v>563</c:v>
                </c:pt>
                <c:pt idx="26">
                  <c:v>566</c:v>
                </c:pt>
                <c:pt idx="27">
                  <c:v>568</c:v>
                </c:pt>
                <c:pt idx="28">
                  <c:v>562</c:v>
                </c:pt>
                <c:pt idx="29">
                  <c:v>552</c:v>
                </c:pt>
              </c:numCache>
            </c:numRef>
          </c:val>
        </c:ser>
        <c:ser>
          <c:idx val="2"/>
          <c:order val="3"/>
          <c:tx>
            <c:strRef>
              <c:f>'Sicilia foglio di lavoro'!$H$1</c:f>
              <c:strCache>
                <c:ptCount val="1"/>
                <c:pt idx="0">
                  <c:v>Isolamento domiciliare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lavoro'!$H$2:$H$46</c:f>
              <c:numCache>
                <c:formatCode>General</c:formatCode>
                <c:ptCount val="32"/>
                <c:pt idx="0">
                  <c:v>97</c:v>
                </c:pt>
                <c:pt idx="1">
                  <c:v>108</c:v>
                </c:pt>
                <c:pt idx="2">
                  <c:v>108</c:v>
                </c:pt>
                <c:pt idx="3">
                  <c:v>112</c:v>
                </c:pt>
                <c:pt idx="4">
                  <c:v>138</c:v>
                </c:pt>
                <c:pt idx="5">
                  <c:v>142</c:v>
                </c:pt>
                <c:pt idx="6">
                  <c:v>169</c:v>
                </c:pt>
                <c:pt idx="7">
                  <c:v>204</c:v>
                </c:pt>
                <c:pt idx="8">
                  <c:v>321</c:v>
                </c:pt>
                <c:pt idx="9">
                  <c:v>371</c:v>
                </c:pt>
                <c:pt idx="10">
                  <c:v>462</c:v>
                </c:pt>
                <c:pt idx="11">
                  <c:v>537</c:v>
                </c:pt>
                <c:pt idx="12">
                  <c:v>681</c:v>
                </c:pt>
                <c:pt idx="13">
                  <c:v>668</c:v>
                </c:pt>
                <c:pt idx="14">
                  <c:v>730</c:v>
                </c:pt>
                <c:pt idx="15">
                  <c:v>808</c:v>
                </c:pt>
                <c:pt idx="16">
                  <c:v>849</c:v>
                </c:pt>
                <c:pt idx="17">
                  <c:v>917</c:v>
                </c:pt>
                <c:pt idx="18">
                  <c:v>976</c:v>
                </c:pt>
                <c:pt idx="19">
                  <c:v>1030</c:v>
                </c:pt>
                <c:pt idx="20">
                  <c:v>1056</c:v>
                </c:pt>
                <c:pt idx="21">
                  <c:v>1099</c:v>
                </c:pt>
                <c:pt idx="22">
                  <c:v>1142</c:v>
                </c:pt>
                <c:pt idx="23">
                  <c:v>1178</c:v>
                </c:pt>
                <c:pt idx="24">
                  <c:v>1224</c:v>
                </c:pt>
                <c:pt idx="25">
                  <c:v>1265</c:v>
                </c:pt>
                <c:pt idx="26">
                  <c:v>1313</c:v>
                </c:pt>
                <c:pt idx="27">
                  <c:v>1337</c:v>
                </c:pt>
                <c:pt idx="28">
                  <c:v>1381</c:v>
                </c:pt>
                <c:pt idx="29">
                  <c:v>1425</c:v>
                </c:pt>
              </c:numCache>
            </c:numRef>
          </c:val>
        </c:ser>
        <c:ser>
          <c:idx val="3"/>
          <c:order val="4"/>
          <c:tx>
            <c:strRef>
              <c:f>'Sicilia foglio di lavoro'!$I$1</c:f>
              <c:strCache>
                <c:ptCount val="1"/>
                <c:pt idx="0">
                  <c:v>Guariti</c:v>
                </c:pt>
              </c:strCache>
            </c:strRef>
          </c:tx>
          <c:spPr>
            <a:solidFill>
              <a:srgbClr val="0070C0"/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lavoro'!$I$2:$I$46</c:f>
              <c:numCache>
                <c:formatCode>General</c:formatCode>
                <c:ptCount val="32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12</c:v>
                </c:pt>
                <c:pt idx="5">
                  <c:v>15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33</c:v>
                </c:pt>
                <c:pt idx="12">
                  <c:v>36</c:v>
                </c:pt>
                <c:pt idx="13">
                  <c:v>53</c:v>
                </c:pt>
                <c:pt idx="14">
                  <c:v>60</c:v>
                </c:pt>
                <c:pt idx="15">
                  <c:v>65</c:v>
                </c:pt>
                <c:pt idx="16">
                  <c:v>71</c:v>
                </c:pt>
                <c:pt idx="17">
                  <c:v>74</c:v>
                </c:pt>
                <c:pt idx="18">
                  <c:v>86</c:v>
                </c:pt>
                <c:pt idx="19">
                  <c:v>92</c:v>
                </c:pt>
                <c:pt idx="20">
                  <c:v>94</c:v>
                </c:pt>
                <c:pt idx="21">
                  <c:v>95</c:v>
                </c:pt>
                <c:pt idx="22">
                  <c:v>104</c:v>
                </c:pt>
                <c:pt idx="23">
                  <c:v>108</c:v>
                </c:pt>
                <c:pt idx="24">
                  <c:v>113</c:v>
                </c:pt>
                <c:pt idx="25">
                  <c:v>133</c:v>
                </c:pt>
                <c:pt idx="26">
                  <c:v>152</c:v>
                </c:pt>
                <c:pt idx="27">
                  <c:v>187</c:v>
                </c:pt>
                <c:pt idx="28">
                  <c:v>209</c:v>
                </c:pt>
                <c:pt idx="29">
                  <c:v>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16896"/>
        <c:axId val="91218688"/>
      </c:areaChart>
      <c:dateAx>
        <c:axId val="9121689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1218688"/>
        <c:crosses val="autoZero"/>
        <c:auto val="1"/>
        <c:lblOffset val="100"/>
        <c:baseTimeUnit val="days"/>
      </c:dateAx>
      <c:valAx>
        <c:axId val="91218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12168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5.5635364423047791E-2"/>
          <c:y val="0.14668668345108349"/>
          <c:w val="0.18293431645442046"/>
          <c:h val="0.22846311771556119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Grafico 3.2.</a:t>
            </a:r>
            <a:r>
              <a:rPr lang="en-US" baseline="0"/>
              <a:t> </a:t>
            </a:r>
            <a:r>
              <a:rPr lang="en-US"/>
              <a:t>Tamponi positivi totali (composizione percentuale)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0425498857951223E-2"/>
          <c:y val="8.1648027392589126E-2"/>
          <c:w val="0.9296007352778427"/>
          <c:h val="0.83681015627658872"/>
        </c:manualLayout>
      </c:layout>
      <c:areaChart>
        <c:grouping val="percentStacked"/>
        <c:varyColors val="0"/>
        <c:ser>
          <c:idx val="4"/>
          <c:order val="0"/>
          <c:tx>
            <c:strRef>
              <c:f>'Sicilia foglio di lavoro'!$J$1</c:f>
              <c:strCache>
                <c:ptCount val="1"/>
                <c:pt idx="0">
                  <c:v>Deceduti</c:v>
                </c:pt>
              </c:strCache>
            </c:strRef>
          </c:tx>
          <c:spPr>
            <a:solidFill>
              <a:schemeClr val="tx1"/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lavoro'!$J$2:$J$46</c:f>
              <c:numCache>
                <c:formatCode>General</c:formatCode>
                <c:ptCount val="3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13</c:v>
                </c:pt>
                <c:pt idx="10">
                  <c:v>20</c:v>
                </c:pt>
                <c:pt idx="11">
                  <c:v>25</c:v>
                </c:pt>
                <c:pt idx="12">
                  <c:v>33</c:v>
                </c:pt>
                <c:pt idx="13">
                  <c:v>39</c:v>
                </c:pt>
                <c:pt idx="14">
                  <c:v>57</c:v>
                </c:pt>
                <c:pt idx="15">
                  <c:v>65</c:v>
                </c:pt>
                <c:pt idx="16">
                  <c:v>76</c:v>
                </c:pt>
                <c:pt idx="17">
                  <c:v>81</c:v>
                </c:pt>
                <c:pt idx="18">
                  <c:v>88</c:v>
                </c:pt>
                <c:pt idx="19">
                  <c:v>93</c:v>
                </c:pt>
                <c:pt idx="20">
                  <c:v>101</c:v>
                </c:pt>
                <c:pt idx="21">
                  <c:v>111</c:v>
                </c:pt>
                <c:pt idx="22">
                  <c:v>116</c:v>
                </c:pt>
                <c:pt idx="23">
                  <c:v>123</c:v>
                </c:pt>
                <c:pt idx="24">
                  <c:v>125</c:v>
                </c:pt>
                <c:pt idx="25">
                  <c:v>133</c:v>
                </c:pt>
                <c:pt idx="26">
                  <c:v>138</c:v>
                </c:pt>
                <c:pt idx="27">
                  <c:v>148</c:v>
                </c:pt>
                <c:pt idx="28">
                  <c:v>154</c:v>
                </c:pt>
                <c:pt idx="29">
                  <c:v>163</c:v>
                </c:pt>
              </c:numCache>
            </c:numRef>
          </c:val>
        </c:ser>
        <c:ser>
          <c:idx val="1"/>
          <c:order val="1"/>
          <c:tx>
            <c:strRef>
              <c:f>'Sicilia foglio di lavoro'!$G$1</c:f>
              <c:strCache>
                <c:ptCount val="1"/>
                <c:pt idx="0">
                  <c:v>Ricoverati TI</c:v>
                </c:pt>
              </c:strCache>
            </c:strRef>
          </c:tx>
          <c:spPr>
            <a:solidFill>
              <a:srgbClr val="C00000"/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lavoro'!$G$2:$G$46</c:f>
              <c:numCache>
                <c:formatCode>General</c:formatCode>
                <c:ptCount val="32"/>
                <c:pt idx="0">
                  <c:v>11</c:v>
                </c:pt>
                <c:pt idx="1">
                  <c:v>15</c:v>
                </c:pt>
                <c:pt idx="2">
                  <c:v>20</c:v>
                </c:pt>
                <c:pt idx="3">
                  <c:v>28</c:v>
                </c:pt>
                <c:pt idx="4">
                  <c:v>29</c:v>
                </c:pt>
                <c:pt idx="5">
                  <c:v>36</c:v>
                </c:pt>
                <c:pt idx="6">
                  <c:v>42</c:v>
                </c:pt>
                <c:pt idx="7">
                  <c:v>48</c:v>
                </c:pt>
                <c:pt idx="8">
                  <c:v>55</c:v>
                </c:pt>
                <c:pt idx="9">
                  <c:v>60</c:v>
                </c:pt>
                <c:pt idx="10">
                  <c:v>67</c:v>
                </c:pt>
                <c:pt idx="11">
                  <c:v>80</c:v>
                </c:pt>
                <c:pt idx="12">
                  <c:v>68</c:v>
                </c:pt>
                <c:pt idx="13">
                  <c:v>75</c:v>
                </c:pt>
                <c:pt idx="14">
                  <c:v>71</c:v>
                </c:pt>
                <c:pt idx="15">
                  <c:v>71</c:v>
                </c:pt>
                <c:pt idx="16">
                  <c:v>75</c:v>
                </c:pt>
                <c:pt idx="17">
                  <c:v>72</c:v>
                </c:pt>
                <c:pt idx="18">
                  <c:v>72</c:v>
                </c:pt>
                <c:pt idx="19">
                  <c:v>73</c:v>
                </c:pt>
                <c:pt idx="20">
                  <c:v>73</c:v>
                </c:pt>
                <c:pt idx="21">
                  <c:v>74</c:v>
                </c:pt>
                <c:pt idx="22">
                  <c:v>76</c:v>
                </c:pt>
                <c:pt idx="23">
                  <c:v>74</c:v>
                </c:pt>
                <c:pt idx="24">
                  <c:v>73</c:v>
                </c:pt>
                <c:pt idx="25">
                  <c:v>65</c:v>
                </c:pt>
                <c:pt idx="26">
                  <c:v>63</c:v>
                </c:pt>
                <c:pt idx="27">
                  <c:v>62</c:v>
                </c:pt>
                <c:pt idx="28">
                  <c:v>58</c:v>
                </c:pt>
                <c:pt idx="29">
                  <c:v>53</c:v>
                </c:pt>
              </c:numCache>
            </c:numRef>
          </c:val>
        </c:ser>
        <c:ser>
          <c:idx val="0"/>
          <c:order val="2"/>
          <c:tx>
            <c:strRef>
              <c:f>'Sicilia foglio di lavoro'!$F$1</c:f>
              <c:strCache>
                <c:ptCount val="1"/>
                <c:pt idx="0">
                  <c:v>Ricoverati no TI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lavoro'!$F$2:$F$46</c:f>
              <c:numCache>
                <c:formatCode>General</c:formatCode>
                <c:ptCount val="32"/>
                <c:pt idx="0">
                  <c:v>42</c:v>
                </c:pt>
                <c:pt idx="1">
                  <c:v>56</c:v>
                </c:pt>
                <c:pt idx="2">
                  <c:v>75</c:v>
                </c:pt>
                <c:pt idx="3">
                  <c:v>86</c:v>
                </c:pt>
                <c:pt idx="4">
                  <c:v>100</c:v>
                </c:pt>
                <c:pt idx="5">
                  <c:v>143</c:v>
                </c:pt>
                <c:pt idx="6">
                  <c:v>168</c:v>
                </c:pt>
                <c:pt idx="7">
                  <c:v>206</c:v>
                </c:pt>
                <c:pt idx="8">
                  <c:v>220</c:v>
                </c:pt>
                <c:pt idx="9">
                  <c:v>250</c:v>
                </c:pt>
                <c:pt idx="10">
                  <c:v>270</c:v>
                </c:pt>
                <c:pt idx="11">
                  <c:v>319</c:v>
                </c:pt>
                <c:pt idx="12">
                  <c:v>346</c:v>
                </c:pt>
                <c:pt idx="13">
                  <c:v>425</c:v>
                </c:pt>
                <c:pt idx="14">
                  <c:v>441</c:v>
                </c:pt>
                <c:pt idx="15">
                  <c:v>451</c:v>
                </c:pt>
                <c:pt idx="16">
                  <c:v>484</c:v>
                </c:pt>
                <c:pt idx="17">
                  <c:v>503</c:v>
                </c:pt>
                <c:pt idx="18">
                  <c:v>496</c:v>
                </c:pt>
                <c:pt idx="19">
                  <c:v>503</c:v>
                </c:pt>
                <c:pt idx="20">
                  <c:v>535</c:v>
                </c:pt>
                <c:pt idx="21">
                  <c:v>553</c:v>
                </c:pt>
                <c:pt idx="22">
                  <c:v>556</c:v>
                </c:pt>
                <c:pt idx="23">
                  <c:v>563</c:v>
                </c:pt>
                <c:pt idx="24">
                  <c:v>562</c:v>
                </c:pt>
                <c:pt idx="25">
                  <c:v>563</c:v>
                </c:pt>
                <c:pt idx="26">
                  <c:v>566</c:v>
                </c:pt>
                <c:pt idx="27">
                  <c:v>568</c:v>
                </c:pt>
                <c:pt idx="28">
                  <c:v>562</c:v>
                </c:pt>
                <c:pt idx="29">
                  <c:v>552</c:v>
                </c:pt>
              </c:numCache>
            </c:numRef>
          </c:val>
        </c:ser>
        <c:ser>
          <c:idx val="2"/>
          <c:order val="3"/>
          <c:tx>
            <c:strRef>
              <c:f>'Sicilia foglio di lavoro'!$H$1</c:f>
              <c:strCache>
                <c:ptCount val="1"/>
                <c:pt idx="0">
                  <c:v>Isolamento domiciliare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lavoro'!$H$2:$H$46</c:f>
              <c:numCache>
                <c:formatCode>General</c:formatCode>
                <c:ptCount val="32"/>
                <c:pt idx="0">
                  <c:v>97</c:v>
                </c:pt>
                <c:pt idx="1">
                  <c:v>108</c:v>
                </c:pt>
                <c:pt idx="2">
                  <c:v>108</c:v>
                </c:pt>
                <c:pt idx="3">
                  <c:v>112</c:v>
                </c:pt>
                <c:pt idx="4">
                  <c:v>138</c:v>
                </c:pt>
                <c:pt idx="5">
                  <c:v>142</c:v>
                </c:pt>
                <c:pt idx="6">
                  <c:v>169</c:v>
                </c:pt>
                <c:pt idx="7">
                  <c:v>204</c:v>
                </c:pt>
                <c:pt idx="8">
                  <c:v>321</c:v>
                </c:pt>
                <c:pt idx="9">
                  <c:v>371</c:v>
                </c:pt>
                <c:pt idx="10">
                  <c:v>462</c:v>
                </c:pt>
                <c:pt idx="11">
                  <c:v>537</c:v>
                </c:pt>
                <c:pt idx="12">
                  <c:v>681</c:v>
                </c:pt>
                <c:pt idx="13">
                  <c:v>668</c:v>
                </c:pt>
                <c:pt idx="14">
                  <c:v>730</c:v>
                </c:pt>
                <c:pt idx="15">
                  <c:v>808</c:v>
                </c:pt>
                <c:pt idx="16">
                  <c:v>849</c:v>
                </c:pt>
                <c:pt idx="17">
                  <c:v>917</c:v>
                </c:pt>
                <c:pt idx="18">
                  <c:v>976</c:v>
                </c:pt>
                <c:pt idx="19">
                  <c:v>1030</c:v>
                </c:pt>
                <c:pt idx="20">
                  <c:v>1056</c:v>
                </c:pt>
                <c:pt idx="21">
                  <c:v>1099</c:v>
                </c:pt>
                <c:pt idx="22">
                  <c:v>1142</c:v>
                </c:pt>
                <c:pt idx="23">
                  <c:v>1178</c:v>
                </c:pt>
                <c:pt idx="24">
                  <c:v>1224</c:v>
                </c:pt>
                <c:pt idx="25">
                  <c:v>1265</c:v>
                </c:pt>
                <c:pt idx="26">
                  <c:v>1313</c:v>
                </c:pt>
                <c:pt idx="27">
                  <c:v>1337</c:v>
                </c:pt>
                <c:pt idx="28">
                  <c:v>1381</c:v>
                </c:pt>
                <c:pt idx="29">
                  <c:v>1425</c:v>
                </c:pt>
              </c:numCache>
            </c:numRef>
          </c:val>
        </c:ser>
        <c:ser>
          <c:idx val="3"/>
          <c:order val="4"/>
          <c:tx>
            <c:strRef>
              <c:f>'Sicilia foglio di lavoro'!$I$1</c:f>
              <c:strCache>
                <c:ptCount val="1"/>
                <c:pt idx="0">
                  <c:v>Guariti</c:v>
                </c:pt>
              </c:strCache>
            </c:strRef>
          </c:tx>
          <c:spPr>
            <a:solidFill>
              <a:srgbClr val="0070C0"/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lavoro'!$I$2:$I$46</c:f>
              <c:numCache>
                <c:formatCode>General</c:formatCode>
                <c:ptCount val="32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12</c:v>
                </c:pt>
                <c:pt idx="5">
                  <c:v>15</c:v>
                </c:pt>
                <c:pt idx="6">
                  <c:v>25</c:v>
                </c:pt>
                <c:pt idx="7">
                  <c:v>26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33</c:v>
                </c:pt>
                <c:pt idx="12">
                  <c:v>36</c:v>
                </c:pt>
                <c:pt idx="13">
                  <c:v>53</c:v>
                </c:pt>
                <c:pt idx="14">
                  <c:v>60</c:v>
                </c:pt>
                <c:pt idx="15">
                  <c:v>65</c:v>
                </c:pt>
                <c:pt idx="16">
                  <c:v>71</c:v>
                </c:pt>
                <c:pt idx="17">
                  <c:v>74</c:v>
                </c:pt>
                <c:pt idx="18">
                  <c:v>86</c:v>
                </c:pt>
                <c:pt idx="19">
                  <c:v>92</c:v>
                </c:pt>
                <c:pt idx="20">
                  <c:v>94</c:v>
                </c:pt>
                <c:pt idx="21">
                  <c:v>95</c:v>
                </c:pt>
                <c:pt idx="22">
                  <c:v>104</c:v>
                </c:pt>
                <c:pt idx="23">
                  <c:v>108</c:v>
                </c:pt>
                <c:pt idx="24">
                  <c:v>113</c:v>
                </c:pt>
                <c:pt idx="25">
                  <c:v>133</c:v>
                </c:pt>
                <c:pt idx="26">
                  <c:v>152</c:v>
                </c:pt>
                <c:pt idx="27">
                  <c:v>187</c:v>
                </c:pt>
                <c:pt idx="28">
                  <c:v>209</c:v>
                </c:pt>
                <c:pt idx="29">
                  <c:v>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816320"/>
        <c:axId val="91817856"/>
      </c:areaChart>
      <c:dateAx>
        <c:axId val="91816320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1817856"/>
        <c:crosses val="autoZero"/>
        <c:auto val="1"/>
        <c:lblOffset val="100"/>
        <c:baseTimeUnit val="days"/>
      </c:dateAx>
      <c:valAx>
        <c:axId val="91817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18163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5.1541653029915896E-2"/>
          <c:y val="0.16756718630620451"/>
          <c:w val="0.18293431645442046"/>
          <c:h val="0.22846311771556119"/>
        </c:manualLayout>
      </c:layout>
      <c:overlay val="0"/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anchor="t" anchorCtr="0"/>
          <a:lstStyle/>
          <a:p>
            <a:pPr>
              <a:defRPr/>
            </a:pPr>
            <a:r>
              <a:rPr lang="en-US"/>
              <a:t>Grafico 4. Attuali positivi: Ricoverati e in isolamento domiciliare</a:t>
            </a:r>
          </a:p>
        </c:rich>
      </c:tx>
      <c:layout>
        <c:manualLayout>
          <c:xMode val="edge"/>
          <c:yMode val="edge"/>
          <c:x val="0.22549956709807867"/>
          <c:y val="3.340880456819366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2282344026909759E-2"/>
          <c:y val="2.3182619398250216E-2"/>
          <c:w val="0.95215633292854662"/>
          <c:h val="0.90036136423012025"/>
        </c:manualLayout>
      </c:layout>
      <c:lineChart>
        <c:grouping val="standard"/>
        <c:varyColors val="0"/>
        <c:ser>
          <c:idx val="0"/>
          <c:order val="0"/>
          <c:tx>
            <c:strRef>
              <c:f>'Sicilia foglio di lavoro'!$E$1</c:f>
              <c:strCache>
                <c:ptCount val="1"/>
                <c:pt idx="0">
                  <c:v>Ricoverati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lavoro'!$E$2:$E$46</c:f>
              <c:numCache>
                <c:formatCode>General</c:formatCode>
                <c:ptCount val="32"/>
                <c:pt idx="0">
                  <c:v>53</c:v>
                </c:pt>
                <c:pt idx="1">
                  <c:v>71</c:v>
                </c:pt>
                <c:pt idx="2">
                  <c:v>95</c:v>
                </c:pt>
                <c:pt idx="3">
                  <c:v>114</c:v>
                </c:pt>
                <c:pt idx="4">
                  <c:v>129</c:v>
                </c:pt>
                <c:pt idx="5">
                  <c:v>179</c:v>
                </c:pt>
                <c:pt idx="6">
                  <c:v>210</c:v>
                </c:pt>
                <c:pt idx="7">
                  <c:v>254</c:v>
                </c:pt>
                <c:pt idx="8">
                  <c:v>275</c:v>
                </c:pt>
                <c:pt idx="9">
                  <c:v>310</c:v>
                </c:pt>
                <c:pt idx="10">
                  <c:v>337</c:v>
                </c:pt>
                <c:pt idx="11">
                  <c:v>399</c:v>
                </c:pt>
                <c:pt idx="12">
                  <c:v>414</c:v>
                </c:pt>
                <c:pt idx="13">
                  <c:v>500</c:v>
                </c:pt>
                <c:pt idx="14">
                  <c:v>512</c:v>
                </c:pt>
                <c:pt idx="15">
                  <c:v>522</c:v>
                </c:pt>
                <c:pt idx="16">
                  <c:v>559</c:v>
                </c:pt>
                <c:pt idx="17">
                  <c:v>575</c:v>
                </c:pt>
                <c:pt idx="18">
                  <c:v>568</c:v>
                </c:pt>
                <c:pt idx="19">
                  <c:v>576</c:v>
                </c:pt>
                <c:pt idx="20">
                  <c:v>608</c:v>
                </c:pt>
                <c:pt idx="21">
                  <c:v>627</c:v>
                </c:pt>
                <c:pt idx="22">
                  <c:v>632</c:v>
                </c:pt>
                <c:pt idx="23">
                  <c:v>637</c:v>
                </c:pt>
                <c:pt idx="24">
                  <c:v>635</c:v>
                </c:pt>
                <c:pt idx="25">
                  <c:v>628</c:v>
                </c:pt>
                <c:pt idx="26">
                  <c:v>629</c:v>
                </c:pt>
                <c:pt idx="27">
                  <c:v>630</c:v>
                </c:pt>
                <c:pt idx="28">
                  <c:v>620</c:v>
                </c:pt>
                <c:pt idx="29">
                  <c:v>605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'Sicilia foglio di lavoro'!$H$1</c:f>
              <c:strCache>
                <c:ptCount val="1"/>
                <c:pt idx="0">
                  <c:v>Isolamento domiciliare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lavoro'!$H$2:$H$46</c:f>
              <c:numCache>
                <c:formatCode>General</c:formatCode>
                <c:ptCount val="32"/>
                <c:pt idx="0">
                  <c:v>97</c:v>
                </c:pt>
                <c:pt idx="1">
                  <c:v>108</c:v>
                </c:pt>
                <c:pt idx="2">
                  <c:v>108</c:v>
                </c:pt>
                <c:pt idx="3">
                  <c:v>112</c:v>
                </c:pt>
                <c:pt idx="4">
                  <c:v>138</c:v>
                </c:pt>
                <c:pt idx="5">
                  <c:v>142</c:v>
                </c:pt>
                <c:pt idx="6">
                  <c:v>169</c:v>
                </c:pt>
                <c:pt idx="7">
                  <c:v>204</c:v>
                </c:pt>
                <c:pt idx="8">
                  <c:v>321</c:v>
                </c:pt>
                <c:pt idx="9">
                  <c:v>371</c:v>
                </c:pt>
                <c:pt idx="10">
                  <c:v>462</c:v>
                </c:pt>
                <c:pt idx="11">
                  <c:v>537</c:v>
                </c:pt>
                <c:pt idx="12">
                  <c:v>681</c:v>
                </c:pt>
                <c:pt idx="13">
                  <c:v>668</c:v>
                </c:pt>
                <c:pt idx="14">
                  <c:v>730</c:v>
                </c:pt>
                <c:pt idx="15">
                  <c:v>808</c:v>
                </c:pt>
                <c:pt idx="16">
                  <c:v>849</c:v>
                </c:pt>
                <c:pt idx="17">
                  <c:v>917</c:v>
                </c:pt>
                <c:pt idx="18">
                  <c:v>976</c:v>
                </c:pt>
                <c:pt idx="19">
                  <c:v>1030</c:v>
                </c:pt>
                <c:pt idx="20">
                  <c:v>1056</c:v>
                </c:pt>
                <c:pt idx="21">
                  <c:v>1099</c:v>
                </c:pt>
                <c:pt idx="22">
                  <c:v>1142</c:v>
                </c:pt>
                <c:pt idx="23">
                  <c:v>1178</c:v>
                </c:pt>
                <c:pt idx="24">
                  <c:v>1224</c:v>
                </c:pt>
                <c:pt idx="25">
                  <c:v>1265</c:v>
                </c:pt>
                <c:pt idx="26">
                  <c:v>1313</c:v>
                </c:pt>
                <c:pt idx="27">
                  <c:v>1337</c:v>
                </c:pt>
                <c:pt idx="28">
                  <c:v>1381</c:v>
                </c:pt>
                <c:pt idx="29">
                  <c:v>1425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7680"/>
        <c:axId val="91853568"/>
      </c:lineChart>
      <c:dateAx>
        <c:axId val="91847680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1853568"/>
        <c:crosses val="autoZero"/>
        <c:auto val="1"/>
        <c:lblOffset val="100"/>
        <c:baseTimeUnit val="days"/>
      </c:dateAx>
      <c:valAx>
        <c:axId val="9185356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it-IT"/>
          </a:p>
        </c:txPr>
        <c:crossAx val="91847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610740265508882"/>
          <c:y val="0.77962552873296942"/>
          <c:w val="0.2075177517723836"/>
          <c:h val="7.5516064916332476E-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Grafico 5. Attuali positivi: Ricoverati e in isolamento domiciliare
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9200716281302653E-2"/>
          <c:y val="2.3182619398250216E-2"/>
          <c:w val="0.9296007352778427"/>
          <c:h val="0.92450826826809707"/>
        </c:manualLayout>
      </c:layout>
      <c:areaChart>
        <c:grouping val="stacked"/>
        <c:varyColors val="0"/>
        <c:ser>
          <c:idx val="0"/>
          <c:order val="0"/>
          <c:tx>
            <c:strRef>
              <c:f>'Sicilia foglio di lavoro'!$E$1</c:f>
              <c:strCache>
                <c:ptCount val="1"/>
                <c:pt idx="0">
                  <c:v>Ricoverati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lavoro'!$E$2:$E$46</c:f>
              <c:numCache>
                <c:formatCode>General</c:formatCode>
                <c:ptCount val="32"/>
                <c:pt idx="0">
                  <c:v>53</c:v>
                </c:pt>
                <c:pt idx="1">
                  <c:v>71</c:v>
                </c:pt>
                <c:pt idx="2">
                  <c:v>95</c:v>
                </c:pt>
                <c:pt idx="3">
                  <c:v>114</c:v>
                </c:pt>
                <c:pt idx="4">
                  <c:v>129</c:v>
                </c:pt>
                <c:pt idx="5">
                  <c:v>179</c:v>
                </c:pt>
                <c:pt idx="6">
                  <c:v>210</c:v>
                </c:pt>
                <c:pt idx="7">
                  <c:v>254</c:v>
                </c:pt>
                <c:pt idx="8">
                  <c:v>275</c:v>
                </c:pt>
                <c:pt idx="9">
                  <c:v>310</c:v>
                </c:pt>
                <c:pt idx="10">
                  <c:v>337</c:v>
                </c:pt>
                <c:pt idx="11">
                  <c:v>399</c:v>
                </c:pt>
                <c:pt idx="12">
                  <c:v>414</c:v>
                </c:pt>
                <c:pt idx="13">
                  <c:v>500</c:v>
                </c:pt>
                <c:pt idx="14">
                  <c:v>512</c:v>
                </c:pt>
                <c:pt idx="15">
                  <c:v>522</c:v>
                </c:pt>
                <c:pt idx="16">
                  <c:v>559</c:v>
                </c:pt>
                <c:pt idx="17">
                  <c:v>575</c:v>
                </c:pt>
                <c:pt idx="18">
                  <c:v>568</c:v>
                </c:pt>
                <c:pt idx="19">
                  <c:v>576</c:v>
                </c:pt>
                <c:pt idx="20">
                  <c:v>608</c:v>
                </c:pt>
                <c:pt idx="21">
                  <c:v>627</c:v>
                </c:pt>
                <c:pt idx="22">
                  <c:v>632</c:v>
                </c:pt>
                <c:pt idx="23">
                  <c:v>637</c:v>
                </c:pt>
                <c:pt idx="24">
                  <c:v>635</c:v>
                </c:pt>
                <c:pt idx="25">
                  <c:v>628</c:v>
                </c:pt>
                <c:pt idx="26">
                  <c:v>629</c:v>
                </c:pt>
                <c:pt idx="27">
                  <c:v>630</c:v>
                </c:pt>
                <c:pt idx="28">
                  <c:v>620</c:v>
                </c:pt>
                <c:pt idx="29">
                  <c:v>605</c:v>
                </c:pt>
              </c:numCache>
            </c:numRef>
          </c:val>
        </c:ser>
        <c:ser>
          <c:idx val="1"/>
          <c:order val="1"/>
          <c:tx>
            <c:strRef>
              <c:f>'Sicilia foglio di lavoro'!$H$1</c:f>
              <c:strCache>
                <c:ptCount val="1"/>
                <c:pt idx="0">
                  <c:v>Isolamento domiciliare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lavoro'!$H$2:$H$46</c:f>
              <c:numCache>
                <c:formatCode>General</c:formatCode>
                <c:ptCount val="32"/>
                <c:pt idx="0">
                  <c:v>97</c:v>
                </c:pt>
                <c:pt idx="1">
                  <c:v>108</c:v>
                </c:pt>
                <c:pt idx="2">
                  <c:v>108</c:v>
                </c:pt>
                <c:pt idx="3">
                  <c:v>112</c:v>
                </c:pt>
                <c:pt idx="4">
                  <c:v>138</c:v>
                </c:pt>
                <c:pt idx="5">
                  <c:v>142</c:v>
                </c:pt>
                <c:pt idx="6">
                  <c:v>169</c:v>
                </c:pt>
                <c:pt idx="7">
                  <c:v>204</c:v>
                </c:pt>
                <c:pt idx="8">
                  <c:v>321</c:v>
                </c:pt>
                <c:pt idx="9">
                  <c:v>371</c:v>
                </c:pt>
                <c:pt idx="10">
                  <c:v>462</c:v>
                </c:pt>
                <c:pt idx="11">
                  <c:v>537</c:v>
                </c:pt>
                <c:pt idx="12">
                  <c:v>681</c:v>
                </c:pt>
                <c:pt idx="13">
                  <c:v>668</c:v>
                </c:pt>
                <c:pt idx="14">
                  <c:v>730</c:v>
                </c:pt>
                <c:pt idx="15">
                  <c:v>808</c:v>
                </c:pt>
                <c:pt idx="16">
                  <c:v>849</c:v>
                </c:pt>
                <c:pt idx="17">
                  <c:v>917</c:v>
                </c:pt>
                <c:pt idx="18">
                  <c:v>976</c:v>
                </c:pt>
                <c:pt idx="19">
                  <c:v>1030</c:v>
                </c:pt>
                <c:pt idx="20">
                  <c:v>1056</c:v>
                </c:pt>
                <c:pt idx="21">
                  <c:v>1099</c:v>
                </c:pt>
                <c:pt idx="22">
                  <c:v>1142</c:v>
                </c:pt>
                <c:pt idx="23">
                  <c:v>1178</c:v>
                </c:pt>
                <c:pt idx="24">
                  <c:v>1224</c:v>
                </c:pt>
                <c:pt idx="25">
                  <c:v>1265</c:v>
                </c:pt>
                <c:pt idx="26">
                  <c:v>1313</c:v>
                </c:pt>
                <c:pt idx="27">
                  <c:v>1337</c:v>
                </c:pt>
                <c:pt idx="28">
                  <c:v>1381</c:v>
                </c:pt>
                <c:pt idx="29">
                  <c:v>1425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28576"/>
        <c:axId val="93130112"/>
      </c:areaChart>
      <c:dateAx>
        <c:axId val="9312857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3130112"/>
        <c:crosses val="autoZero"/>
        <c:auto val="1"/>
        <c:lblOffset val="100"/>
        <c:baseTimeUnit val="days"/>
      </c:dateAx>
      <c:valAx>
        <c:axId val="9313011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31285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7.064563953119804E-2"/>
          <c:y val="0.57082050018175912"/>
          <c:w val="0.20886115527758908"/>
          <c:h val="7.5516064916332476E-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zero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Grafico 6.1. Ricoverati:</a:t>
            </a:r>
            <a:r>
              <a:rPr lang="it-IT" baseline="0"/>
              <a:t> non in terapia intensiva e in terapia intensiva</a:t>
            </a:r>
            <a:endParaRPr lang="it-IT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4.2282344026909759E-2"/>
          <c:y val="2.3182619398250216E-2"/>
          <c:w val="0.94884708838269172"/>
          <c:h val="0.89736361455643976"/>
        </c:manualLayout>
      </c:layout>
      <c:lineChart>
        <c:grouping val="standard"/>
        <c:varyColors val="0"/>
        <c:ser>
          <c:idx val="0"/>
          <c:order val="0"/>
          <c:tx>
            <c:v>Ricoverati no T.I.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lavoro'!$F$2:$F$46</c:f>
              <c:numCache>
                <c:formatCode>General</c:formatCode>
                <c:ptCount val="32"/>
                <c:pt idx="0">
                  <c:v>42</c:v>
                </c:pt>
                <c:pt idx="1">
                  <c:v>56</c:v>
                </c:pt>
                <c:pt idx="2">
                  <c:v>75</c:v>
                </c:pt>
                <c:pt idx="3">
                  <c:v>86</c:v>
                </c:pt>
                <c:pt idx="4">
                  <c:v>100</c:v>
                </c:pt>
                <c:pt idx="5">
                  <c:v>143</c:v>
                </c:pt>
                <c:pt idx="6">
                  <c:v>168</c:v>
                </c:pt>
                <c:pt idx="7">
                  <c:v>206</c:v>
                </c:pt>
                <c:pt idx="8">
                  <c:v>220</c:v>
                </c:pt>
                <c:pt idx="9">
                  <c:v>250</c:v>
                </c:pt>
                <c:pt idx="10">
                  <c:v>270</c:v>
                </c:pt>
                <c:pt idx="11">
                  <c:v>319</c:v>
                </c:pt>
                <c:pt idx="12">
                  <c:v>346</c:v>
                </c:pt>
                <c:pt idx="13">
                  <c:v>425</c:v>
                </c:pt>
                <c:pt idx="14">
                  <c:v>441</c:v>
                </c:pt>
                <c:pt idx="15">
                  <c:v>451</c:v>
                </c:pt>
                <c:pt idx="16">
                  <c:v>484</c:v>
                </c:pt>
                <c:pt idx="17">
                  <c:v>503</c:v>
                </c:pt>
                <c:pt idx="18">
                  <c:v>496</c:v>
                </c:pt>
                <c:pt idx="19">
                  <c:v>503</c:v>
                </c:pt>
                <c:pt idx="20">
                  <c:v>535</c:v>
                </c:pt>
                <c:pt idx="21">
                  <c:v>553</c:v>
                </c:pt>
                <c:pt idx="22">
                  <c:v>556</c:v>
                </c:pt>
                <c:pt idx="23">
                  <c:v>563</c:v>
                </c:pt>
                <c:pt idx="24">
                  <c:v>562</c:v>
                </c:pt>
                <c:pt idx="25">
                  <c:v>563</c:v>
                </c:pt>
                <c:pt idx="26">
                  <c:v>566</c:v>
                </c:pt>
                <c:pt idx="27">
                  <c:v>568</c:v>
                </c:pt>
                <c:pt idx="28">
                  <c:v>562</c:v>
                </c:pt>
                <c:pt idx="29">
                  <c:v>552</c:v>
                </c:pt>
              </c:numCache>
            </c:numRef>
          </c:val>
          <c:smooth val="0"/>
        </c:ser>
        <c:ser>
          <c:idx val="1"/>
          <c:order val="1"/>
          <c:tx>
            <c:v>Ricoverati T.I.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'Sicilia foglio di lavoro'!$A$2:$A$46</c:f>
              <c:numCache>
                <c:formatCode>d/m;@</c:formatCode>
                <c:ptCount val="32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</c:numCache>
            </c:numRef>
          </c:cat>
          <c:val>
            <c:numRef>
              <c:f>'Sicilia foglio di lavoro'!$G$2:$G$46</c:f>
              <c:numCache>
                <c:formatCode>General</c:formatCode>
                <c:ptCount val="32"/>
                <c:pt idx="0">
                  <c:v>11</c:v>
                </c:pt>
                <c:pt idx="1">
                  <c:v>15</c:v>
                </c:pt>
                <c:pt idx="2">
                  <c:v>20</c:v>
                </c:pt>
                <c:pt idx="3">
                  <c:v>28</c:v>
                </c:pt>
                <c:pt idx="4">
                  <c:v>29</c:v>
                </c:pt>
                <c:pt idx="5">
                  <c:v>36</c:v>
                </c:pt>
                <c:pt idx="6">
                  <c:v>42</c:v>
                </c:pt>
                <c:pt idx="7">
                  <c:v>48</c:v>
                </c:pt>
                <c:pt idx="8">
                  <c:v>55</c:v>
                </c:pt>
                <c:pt idx="9">
                  <c:v>60</c:v>
                </c:pt>
                <c:pt idx="10">
                  <c:v>67</c:v>
                </c:pt>
                <c:pt idx="11">
                  <c:v>80</c:v>
                </c:pt>
                <c:pt idx="12">
                  <c:v>68</c:v>
                </c:pt>
                <c:pt idx="13">
                  <c:v>75</c:v>
                </c:pt>
                <c:pt idx="14">
                  <c:v>71</c:v>
                </c:pt>
                <c:pt idx="15">
                  <c:v>71</c:v>
                </c:pt>
                <c:pt idx="16">
                  <c:v>75</c:v>
                </c:pt>
                <c:pt idx="17">
                  <c:v>72</c:v>
                </c:pt>
                <c:pt idx="18">
                  <c:v>72</c:v>
                </c:pt>
                <c:pt idx="19">
                  <c:v>73</c:v>
                </c:pt>
                <c:pt idx="20">
                  <c:v>73</c:v>
                </c:pt>
                <c:pt idx="21">
                  <c:v>74</c:v>
                </c:pt>
                <c:pt idx="22">
                  <c:v>76</c:v>
                </c:pt>
                <c:pt idx="23">
                  <c:v>74</c:v>
                </c:pt>
                <c:pt idx="24">
                  <c:v>73</c:v>
                </c:pt>
                <c:pt idx="25">
                  <c:v>65</c:v>
                </c:pt>
                <c:pt idx="26">
                  <c:v>63</c:v>
                </c:pt>
                <c:pt idx="27">
                  <c:v>62</c:v>
                </c:pt>
                <c:pt idx="28">
                  <c:v>58</c:v>
                </c:pt>
                <c:pt idx="29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0192"/>
        <c:axId val="93161728"/>
      </c:lineChart>
      <c:dateAx>
        <c:axId val="93160192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it-IT"/>
          </a:p>
        </c:txPr>
        <c:crossAx val="93161728"/>
        <c:crosses val="autoZero"/>
        <c:auto val="1"/>
        <c:lblOffset val="100"/>
        <c:baseTimeUnit val="days"/>
      </c:dateAx>
      <c:valAx>
        <c:axId val="93161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it-IT"/>
          </a:p>
        </c:txPr>
        <c:crossAx val="93160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55808911998963"/>
          <c:y val="0.54279755004292018"/>
          <c:w val="0.15252534716499205"/>
          <c:h val="8.562485891274399E-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83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0.04315</cdr:x>
      <cdr:y>0.57737</cdr:y>
    </cdr:from>
    <cdr:to>
      <cdr:x>0.99506</cdr:x>
      <cdr:y>0.57925</cdr:y>
    </cdr:to>
    <cdr:cxnSp macro="">
      <cdr:nvCxnSpPr>
        <cdr:cNvPr id="3" name="Connettore 1 2"/>
        <cdr:cNvCxnSpPr/>
      </cdr:nvCxnSpPr>
      <cdr:spPr>
        <a:xfrm xmlns:a="http://schemas.openxmlformats.org/drawingml/2006/main">
          <a:off x="401595" y="3511678"/>
          <a:ext cx="8859387" cy="1143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0.45253</cdr:x>
      <cdr:y>0.49245</cdr:y>
    </cdr:from>
    <cdr:to>
      <cdr:x>0.55078</cdr:x>
      <cdr:y>0.59245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4211657" y="2995211"/>
          <a:ext cx="914400" cy="6082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it-IT" sz="1600" b="1"/>
            <a:t>Tamponi positivi:</a:t>
          </a:r>
        </a:p>
        <a:p xmlns:a="http://schemas.openxmlformats.org/drawingml/2006/main">
          <a:pPr algn="ctr"/>
          <a:r>
            <a:rPr lang="it-IT" sz="1600" b="1"/>
            <a:t>2416</a:t>
          </a:r>
        </a:p>
        <a:p xmlns:a="http://schemas.openxmlformats.org/drawingml/2006/main">
          <a:pPr algn="ctr"/>
          <a:endParaRPr lang="it-IT" sz="16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5"/>
  <sheetViews>
    <sheetView showGridLines="0" workbookViewId="0">
      <pane ySplit="15" topLeftCell="A25" activePane="bottomLeft" state="frozen"/>
      <selection pane="bottomLeft" activeCell="A44" sqref="A44:J45"/>
    </sheetView>
  </sheetViews>
  <sheetFormatPr defaultRowHeight="15" outlineLevelRow="1" x14ac:dyDescent="0.25"/>
  <cols>
    <col min="2" max="10" width="10.7109375" customWidth="1"/>
  </cols>
  <sheetData>
    <row r="1" spans="1:10" ht="25.5" customHeight="1" x14ac:dyDescent="0.25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5.5" x14ac:dyDescent="0.25">
      <c r="A2" s="10"/>
      <c r="B2" s="11" t="s">
        <v>0</v>
      </c>
      <c r="C2" s="11" t="s">
        <v>19</v>
      </c>
      <c r="D2" s="11" t="s">
        <v>2</v>
      </c>
      <c r="E2" s="12" t="s">
        <v>3</v>
      </c>
      <c r="F2" s="12" t="s">
        <v>17</v>
      </c>
      <c r="G2" s="11" t="s">
        <v>16</v>
      </c>
      <c r="H2" s="12" t="s">
        <v>4</v>
      </c>
      <c r="I2" s="11" t="s">
        <v>5</v>
      </c>
      <c r="J2" s="11" t="s">
        <v>6</v>
      </c>
    </row>
    <row r="3" spans="1:10" hidden="1" outlineLevel="1" x14ac:dyDescent="0.25">
      <c r="A3" s="4">
        <v>43891</v>
      </c>
      <c r="E3" s="5"/>
      <c r="F3" s="5"/>
      <c r="H3" s="5"/>
    </row>
    <row r="4" spans="1:10" hidden="1" outlineLevel="1" x14ac:dyDescent="0.25">
      <c r="A4" s="4">
        <v>43892</v>
      </c>
      <c r="E4" s="5"/>
      <c r="F4" s="5"/>
      <c r="H4" s="5"/>
    </row>
    <row r="5" spans="1:10" hidden="1" outlineLevel="1" x14ac:dyDescent="0.25">
      <c r="A5" s="4">
        <v>43893</v>
      </c>
      <c r="E5" s="5"/>
      <c r="F5" s="5"/>
      <c r="H5" s="5"/>
    </row>
    <row r="6" spans="1:10" hidden="1" outlineLevel="1" x14ac:dyDescent="0.25">
      <c r="A6" s="4">
        <v>43894</v>
      </c>
      <c r="B6">
        <v>367</v>
      </c>
      <c r="C6">
        <v>18</v>
      </c>
      <c r="D6">
        <v>18</v>
      </c>
      <c r="E6" s="5">
        <v>5</v>
      </c>
      <c r="F6" s="5"/>
      <c r="G6">
        <v>0</v>
      </c>
      <c r="H6" s="5">
        <v>13</v>
      </c>
      <c r="I6">
        <v>0</v>
      </c>
      <c r="J6">
        <v>0</v>
      </c>
    </row>
    <row r="7" spans="1:10" hidden="1" outlineLevel="1" x14ac:dyDescent="0.25">
      <c r="A7" s="4">
        <v>43895</v>
      </c>
      <c r="B7">
        <v>440</v>
      </c>
      <c r="C7">
        <v>21</v>
      </c>
      <c r="D7">
        <v>21</v>
      </c>
      <c r="E7" s="5">
        <v>6</v>
      </c>
      <c r="F7" s="5"/>
      <c r="G7">
        <v>0</v>
      </c>
      <c r="H7" s="5">
        <v>15</v>
      </c>
      <c r="I7">
        <v>0</v>
      </c>
      <c r="J7">
        <v>0</v>
      </c>
    </row>
    <row r="8" spans="1:10" hidden="1" outlineLevel="1" x14ac:dyDescent="0.25">
      <c r="A8" s="4">
        <v>43896</v>
      </c>
      <c r="B8">
        <v>547</v>
      </c>
      <c r="C8">
        <v>24</v>
      </c>
      <c r="D8">
        <v>24</v>
      </c>
      <c r="E8" s="5">
        <v>7</v>
      </c>
      <c r="F8" s="5"/>
      <c r="G8">
        <v>0</v>
      </c>
      <c r="H8" s="5">
        <v>17</v>
      </c>
      <c r="I8">
        <v>0</v>
      </c>
      <c r="J8">
        <v>0</v>
      </c>
    </row>
    <row r="9" spans="1:10" hidden="1" outlineLevel="1" x14ac:dyDescent="0.25">
      <c r="A9" s="4">
        <v>43897</v>
      </c>
      <c r="B9">
        <v>643</v>
      </c>
      <c r="C9">
        <v>35</v>
      </c>
      <c r="D9">
        <v>35</v>
      </c>
      <c r="E9" s="5">
        <v>8</v>
      </c>
      <c r="F9" s="5"/>
      <c r="G9">
        <v>0</v>
      </c>
      <c r="H9" s="5">
        <v>27</v>
      </c>
    </row>
    <row r="10" spans="1:10" hidden="1" outlineLevel="1" x14ac:dyDescent="0.25">
      <c r="A10" s="4">
        <v>43898</v>
      </c>
      <c r="E10" s="5"/>
      <c r="F10" s="5"/>
      <c r="G10">
        <v>0</v>
      </c>
      <c r="H10" s="5"/>
    </row>
    <row r="11" spans="1:10" hidden="1" outlineLevel="1" x14ac:dyDescent="0.25">
      <c r="A11" s="4">
        <v>43899</v>
      </c>
      <c r="B11">
        <v>836</v>
      </c>
      <c r="C11">
        <v>54</v>
      </c>
      <c r="D11">
        <v>54</v>
      </c>
      <c r="E11" s="5">
        <v>19</v>
      </c>
      <c r="F11" s="5"/>
      <c r="G11">
        <v>1</v>
      </c>
      <c r="H11" s="5">
        <v>35</v>
      </c>
      <c r="I11">
        <v>0</v>
      </c>
      <c r="J11">
        <v>0</v>
      </c>
    </row>
    <row r="12" spans="1:10" hidden="1" outlineLevel="1" x14ac:dyDescent="0.25">
      <c r="A12" s="4">
        <v>43900</v>
      </c>
      <c r="B12">
        <v>955</v>
      </c>
      <c r="C12">
        <v>62</v>
      </c>
      <c r="D12">
        <v>60</v>
      </c>
      <c r="E12" s="5">
        <v>19</v>
      </c>
      <c r="F12" s="5"/>
      <c r="G12">
        <v>1</v>
      </c>
      <c r="H12" s="5">
        <v>41</v>
      </c>
      <c r="I12">
        <v>2</v>
      </c>
      <c r="J12">
        <v>0</v>
      </c>
    </row>
    <row r="13" spans="1:10" hidden="1" outlineLevel="1" x14ac:dyDescent="0.25">
      <c r="A13" s="4">
        <v>43901</v>
      </c>
      <c r="E13" s="5"/>
      <c r="F13" s="5"/>
      <c r="G13">
        <v>1</v>
      </c>
      <c r="H13" s="5"/>
    </row>
    <row r="14" spans="1:10" hidden="1" outlineLevel="1" x14ac:dyDescent="0.25">
      <c r="A14" s="4">
        <v>43902</v>
      </c>
      <c r="E14" s="5"/>
      <c r="F14" s="5"/>
      <c r="G14">
        <v>5</v>
      </c>
      <c r="H14" s="5"/>
    </row>
    <row r="15" spans="1:10" hidden="1" outlineLevel="1" x14ac:dyDescent="0.25">
      <c r="A15" s="4">
        <v>43903</v>
      </c>
      <c r="B15">
        <v>1496</v>
      </c>
      <c r="C15">
        <v>130</v>
      </c>
      <c r="D15">
        <v>126</v>
      </c>
      <c r="E15" s="5">
        <v>44</v>
      </c>
      <c r="F15" s="5">
        <f>E15-G15</f>
        <v>37</v>
      </c>
      <c r="G15">
        <v>7</v>
      </c>
      <c r="H15" s="5">
        <v>82</v>
      </c>
      <c r="I15">
        <v>2</v>
      </c>
      <c r="J15">
        <v>2</v>
      </c>
    </row>
    <row r="16" spans="1:10" collapsed="1" x14ac:dyDescent="0.25">
      <c r="A16" s="4">
        <v>43904</v>
      </c>
      <c r="B16">
        <v>2100</v>
      </c>
      <c r="C16">
        <v>156</v>
      </c>
      <c r="D16">
        <v>150</v>
      </c>
      <c r="E16" s="5">
        <v>53</v>
      </c>
      <c r="F16" s="5">
        <f>E16-G16</f>
        <v>42</v>
      </c>
      <c r="G16">
        <v>11</v>
      </c>
      <c r="H16" s="5">
        <v>97</v>
      </c>
      <c r="I16">
        <v>4</v>
      </c>
      <c r="J16">
        <v>2</v>
      </c>
    </row>
    <row r="17" spans="1:10" x14ac:dyDescent="0.25">
      <c r="A17" s="4">
        <v>43905</v>
      </c>
      <c r="B17">
        <v>2452</v>
      </c>
      <c r="C17">
        <v>188</v>
      </c>
      <c r="D17">
        <v>179</v>
      </c>
      <c r="E17" s="5">
        <v>71</v>
      </c>
      <c r="F17" s="5">
        <f t="shared" ref="F17:F27" si="0">E17-G17</f>
        <v>56</v>
      </c>
      <c r="G17">
        <v>15</v>
      </c>
      <c r="H17" s="5">
        <v>108</v>
      </c>
      <c r="I17">
        <v>7</v>
      </c>
      <c r="J17">
        <v>2</v>
      </c>
    </row>
    <row r="18" spans="1:10" x14ac:dyDescent="0.25">
      <c r="A18" s="4">
        <v>43906</v>
      </c>
      <c r="B18">
        <v>2653</v>
      </c>
      <c r="C18">
        <v>213</v>
      </c>
      <c r="D18">
        <v>203</v>
      </c>
      <c r="E18" s="5">
        <v>95</v>
      </c>
      <c r="F18" s="5">
        <f t="shared" si="0"/>
        <v>75</v>
      </c>
      <c r="G18">
        <v>20</v>
      </c>
      <c r="H18" s="5">
        <v>108</v>
      </c>
      <c r="I18">
        <v>8</v>
      </c>
      <c r="J18">
        <v>2</v>
      </c>
    </row>
    <row r="19" spans="1:10" x14ac:dyDescent="0.25">
      <c r="A19" s="4">
        <v>43907</v>
      </c>
      <c r="B19">
        <v>2916</v>
      </c>
      <c r="C19">
        <v>237</v>
      </c>
      <c r="D19">
        <v>226</v>
      </c>
      <c r="E19" s="5">
        <v>114</v>
      </c>
      <c r="F19" s="5">
        <f t="shared" si="0"/>
        <v>86</v>
      </c>
      <c r="G19">
        <v>28</v>
      </c>
      <c r="H19" s="5">
        <v>112</v>
      </c>
      <c r="I19">
        <v>8</v>
      </c>
      <c r="J19">
        <v>3</v>
      </c>
    </row>
    <row r="20" spans="1:10" x14ac:dyDescent="0.25">
      <c r="A20" s="4">
        <v>43908</v>
      </c>
      <c r="B20">
        <v>3294</v>
      </c>
      <c r="C20">
        <v>282</v>
      </c>
      <c r="D20">
        <v>267</v>
      </c>
      <c r="E20" s="5">
        <v>129</v>
      </c>
      <c r="F20" s="5">
        <f t="shared" si="0"/>
        <v>100</v>
      </c>
      <c r="G20">
        <v>29</v>
      </c>
      <c r="H20" s="5">
        <v>138</v>
      </c>
      <c r="I20">
        <v>12</v>
      </c>
      <c r="J20">
        <v>3</v>
      </c>
    </row>
    <row r="21" spans="1:10" x14ac:dyDescent="0.25">
      <c r="A21" s="4">
        <v>43909</v>
      </c>
      <c r="B21">
        <v>3961</v>
      </c>
      <c r="C21">
        <v>340</v>
      </c>
      <c r="D21" s="9">
        <v>321</v>
      </c>
      <c r="E21" s="5">
        <v>179</v>
      </c>
      <c r="F21" s="5">
        <f t="shared" si="0"/>
        <v>143</v>
      </c>
      <c r="G21">
        <v>36</v>
      </c>
      <c r="H21" s="5">
        <v>142</v>
      </c>
      <c r="I21">
        <v>15</v>
      </c>
      <c r="J21">
        <v>4</v>
      </c>
    </row>
    <row r="22" spans="1:10" x14ac:dyDescent="0.25">
      <c r="A22" s="4">
        <v>43910</v>
      </c>
      <c r="B22">
        <v>4468</v>
      </c>
      <c r="C22">
        <v>408</v>
      </c>
      <c r="D22">
        <v>379</v>
      </c>
      <c r="E22" s="5">
        <v>210</v>
      </c>
      <c r="F22" s="5">
        <f t="shared" si="0"/>
        <v>168</v>
      </c>
      <c r="G22">
        <v>42</v>
      </c>
      <c r="H22" s="5">
        <v>169</v>
      </c>
      <c r="I22">
        <v>25</v>
      </c>
      <c r="J22">
        <v>4</v>
      </c>
    </row>
    <row r="23" spans="1:10" x14ac:dyDescent="0.25">
      <c r="A23" s="4">
        <v>43911</v>
      </c>
      <c r="B23">
        <v>4883</v>
      </c>
      <c r="C23">
        <v>490</v>
      </c>
      <c r="D23">
        <v>458</v>
      </c>
      <c r="E23" s="5">
        <v>254</v>
      </c>
      <c r="F23" s="5">
        <f t="shared" si="0"/>
        <v>206</v>
      </c>
      <c r="G23">
        <v>48</v>
      </c>
      <c r="H23" s="5">
        <v>204</v>
      </c>
      <c r="I23">
        <v>26</v>
      </c>
      <c r="J23">
        <v>6</v>
      </c>
    </row>
    <row r="24" spans="1:10" x14ac:dyDescent="0.25">
      <c r="A24" s="4">
        <v>43912</v>
      </c>
      <c r="B24">
        <v>5580</v>
      </c>
      <c r="C24">
        <v>630</v>
      </c>
      <c r="D24">
        <v>596</v>
      </c>
      <c r="E24" s="5">
        <v>275</v>
      </c>
      <c r="F24" s="5">
        <f t="shared" si="0"/>
        <v>220</v>
      </c>
      <c r="G24">
        <v>55</v>
      </c>
      <c r="H24" s="5">
        <v>321</v>
      </c>
      <c r="I24">
        <v>26</v>
      </c>
      <c r="J24">
        <v>8</v>
      </c>
    </row>
    <row r="25" spans="1:10" x14ac:dyDescent="0.25">
      <c r="A25" s="4">
        <v>43913</v>
      </c>
      <c r="B25">
        <v>6375</v>
      </c>
      <c r="C25">
        <v>721</v>
      </c>
      <c r="D25">
        <v>681</v>
      </c>
      <c r="E25" s="5">
        <v>310</v>
      </c>
      <c r="F25" s="5">
        <f t="shared" si="0"/>
        <v>250</v>
      </c>
      <c r="G25">
        <v>60</v>
      </c>
      <c r="H25" s="5">
        <v>371</v>
      </c>
      <c r="I25">
        <v>27</v>
      </c>
      <c r="J25">
        <v>13</v>
      </c>
    </row>
    <row r="26" spans="1:10" x14ac:dyDescent="0.25">
      <c r="A26" s="4">
        <v>43914</v>
      </c>
      <c r="B26">
        <v>7170</v>
      </c>
      <c r="C26">
        <v>846</v>
      </c>
      <c r="D26">
        <v>799</v>
      </c>
      <c r="E26" s="5">
        <v>337</v>
      </c>
      <c r="F26" s="5">
        <f t="shared" si="0"/>
        <v>270</v>
      </c>
      <c r="G26">
        <v>67</v>
      </c>
      <c r="H26" s="5">
        <v>462</v>
      </c>
      <c r="I26">
        <v>27</v>
      </c>
      <c r="J26">
        <v>20</v>
      </c>
    </row>
    <row r="27" spans="1:10" x14ac:dyDescent="0.25">
      <c r="A27" s="4">
        <v>43915</v>
      </c>
      <c r="B27">
        <v>8374</v>
      </c>
      <c r="C27">
        <v>994</v>
      </c>
      <c r="D27">
        <v>936</v>
      </c>
      <c r="E27" s="5">
        <v>399</v>
      </c>
      <c r="F27" s="5">
        <f t="shared" si="0"/>
        <v>319</v>
      </c>
      <c r="G27">
        <v>80</v>
      </c>
      <c r="H27" s="5">
        <v>537</v>
      </c>
      <c r="I27">
        <v>33</v>
      </c>
      <c r="J27">
        <v>25</v>
      </c>
    </row>
    <row r="28" spans="1:10" x14ac:dyDescent="0.25">
      <c r="A28" s="4">
        <v>43916</v>
      </c>
      <c r="B28">
        <v>9658</v>
      </c>
      <c r="C28">
        <v>1164</v>
      </c>
      <c r="D28">
        <v>1095</v>
      </c>
      <c r="E28" s="5">
        <v>414</v>
      </c>
      <c r="F28" s="5">
        <v>346</v>
      </c>
      <c r="G28" s="5">
        <v>68</v>
      </c>
      <c r="H28" s="5">
        <v>681</v>
      </c>
      <c r="I28" s="5">
        <v>36</v>
      </c>
      <c r="J28" s="5">
        <v>33</v>
      </c>
    </row>
    <row r="29" spans="1:10" x14ac:dyDescent="0.25">
      <c r="A29" s="4">
        <v>43917</v>
      </c>
      <c r="B29">
        <v>11079</v>
      </c>
      <c r="C29">
        <v>1260</v>
      </c>
      <c r="D29">
        <v>1168</v>
      </c>
      <c r="E29">
        <v>500</v>
      </c>
      <c r="F29">
        <v>425</v>
      </c>
      <c r="G29">
        <v>75</v>
      </c>
      <c r="H29">
        <v>668</v>
      </c>
      <c r="I29">
        <v>53</v>
      </c>
      <c r="J29">
        <v>39</v>
      </c>
    </row>
    <row r="30" spans="1:10" x14ac:dyDescent="0.25">
      <c r="A30" s="4">
        <v>43918</v>
      </c>
      <c r="B30">
        <v>13096</v>
      </c>
      <c r="C30">
        <v>1359</v>
      </c>
      <c r="D30">
        <v>1242</v>
      </c>
      <c r="E30" s="5">
        <v>512</v>
      </c>
      <c r="F30" s="5">
        <f t="shared" ref="F30" si="1">E30-G30</f>
        <v>441</v>
      </c>
      <c r="G30" s="5">
        <v>71</v>
      </c>
      <c r="H30" s="5">
        <v>730</v>
      </c>
      <c r="I30" s="5">
        <v>60</v>
      </c>
      <c r="J30" s="5">
        <v>57</v>
      </c>
    </row>
    <row r="31" spans="1:10" x14ac:dyDescent="0.25">
      <c r="A31" s="4">
        <v>43919</v>
      </c>
      <c r="B31">
        <f>'Sicilia foglio di lavoro'!B30</f>
        <v>13814</v>
      </c>
      <c r="C31">
        <f>'Sicilia foglio di lavoro'!C30</f>
        <v>1460</v>
      </c>
      <c r="D31">
        <f>'Sicilia foglio di lavoro'!D30</f>
        <v>1330</v>
      </c>
      <c r="E31">
        <f>'Sicilia foglio di lavoro'!E30</f>
        <v>522</v>
      </c>
      <c r="F31">
        <f>'Sicilia foglio di lavoro'!F30</f>
        <v>451</v>
      </c>
      <c r="G31">
        <f>'Sicilia foglio di lavoro'!G30</f>
        <v>71</v>
      </c>
      <c r="H31">
        <f>'Sicilia foglio di lavoro'!H30</f>
        <v>808</v>
      </c>
      <c r="I31">
        <f>'Sicilia foglio di lavoro'!I30</f>
        <v>65</v>
      </c>
      <c r="J31">
        <f>'Sicilia foglio di lavoro'!J30</f>
        <v>65</v>
      </c>
    </row>
    <row r="32" spans="1:10" x14ac:dyDescent="0.25">
      <c r="A32" s="4">
        <v>43920</v>
      </c>
      <c r="B32">
        <f>'Sicilia foglio di lavoro'!B31</f>
        <v>14758</v>
      </c>
      <c r="C32">
        <f>'Sicilia foglio di lavoro'!C31</f>
        <v>1555</v>
      </c>
      <c r="D32">
        <f>'Sicilia foglio di lavoro'!D31</f>
        <v>1408</v>
      </c>
      <c r="E32">
        <f>'Sicilia foglio di lavoro'!E31</f>
        <v>559</v>
      </c>
      <c r="F32">
        <f>'Sicilia foglio di lavoro'!F31</f>
        <v>484</v>
      </c>
      <c r="G32">
        <f>'Sicilia foglio di lavoro'!G31</f>
        <v>75</v>
      </c>
      <c r="H32">
        <f>'Sicilia foglio di lavoro'!H31</f>
        <v>849</v>
      </c>
      <c r="I32">
        <f>'Sicilia foglio di lavoro'!I31</f>
        <v>71</v>
      </c>
      <c r="J32">
        <f>'Sicilia foglio di lavoro'!J31</f>
        <v>76</v>
      </c>
    </row>
    <row r="33" spans="1:10" x14ac:dyDescent="0.25">
      <c r="A33" s="4">
        <v>43921</v>
      </c>
      <c r="B33">
        <f>'Sicilia foglio di lavoro'!B32</f>
        <v>15634</v>
      </c>
      <c r="C33">
        <f>'Sicilia foglio di lavoro'!C32</f>
        <v>1647</v>
      </c>
      <c r="D33">
        <f>'Sicilia foglio di lavoro'!D32</f>
        <v>1492</v>
      </c>
      <c r="E33">
        <f>'Sicilia foglio di lavoro'!E32</f>
        <v>575</v>
      </c>
      <c r="F33">
        <f>'Sicilia foglio di lavoro'!F32</f>
        <v>503</v>
      </c>
      <c r="G33">
        <f>'Sicilia foglio di lavoro'!G32</f>
        <v>72</v>
      </c>
      <c r="H33">
        <f>'Sicilia foglio di lavoro'!H32</f>
        <v>917</v>
      </c>
      <c r="I33">
        <f>'Sicilia foglio di lavoro'!I32</f>
        <v>74</v>
      </c>
      <c r="J33">
        <f>'Sicilia foglio di lavoro'!J32</f>
        <v>81</v>
      </c>
    </row>
    <row r="34" spans="1:10" x14ac:dyDescent="0.25">
      <c r="A34" s="4">
        <v>43922</v>
      </c>
      <c r="B34">
        <f>'Sicilia foglio di lavoro'!B33</f>
        <v>16836</v>
      </c>
      <c r="C34">
        <f>'Sicilia foglio di lavoro'!C33</f>
        <v>1718</v>
      </c>
      <c r="D34">
        <f>'Sicilia foglio di lavoro'!D33</f>
        <v>1544</v>
      </c>
      <c r="E34">
        <f>'Sicilia foglio di lavoro'!E33</f>
        <v>568</v>
      </c>
      <c r="F34">
        <f>'Sicilia foglio di lavoro'!F33</f>
        <v>496</v>
      </c>
      <c r="G34">
        <f>'Sicilia foglio di lavoro'!G33</f>
        <v>72</v>
      </c>
      <c r="H34">
        <f>'Sicilia foglio di lavoro'!H33</f>
        <v>976</v>
      </c>
      <c r="I34">
        <f>'Sicilia foglio di lavoro'!I33</f>
        <v>86</v>
      </c>
      <c r="J34">
        <f>'Sicilia foglio di lavoro'!J33</f>
        <v>88</v>
      </c>
    </row>
    <row r="35" spans="1:10" x14ac:dyDescent="0.25">
      <c r="A35" s="4">
        <v>43923</v>
      </c>
      <c r="B35">
        <f>'Sicilia foglio di lavoro'!B34</f>
        <v>17833</v>
      </c>
      <c r="C35">
        <f>'Sicilia foglio di lavoro'!C34</f>
        <v>1791</v>
      </c>
      <c r="D35">
        <f>'Sicilia foglio di lavoro'!D34</f>
        <v>1606</v>
      </c>
      <c r="E35">
        <f>'Sicilia foglio di lavoro'!E34</f>
        <v>576</v>
      </c>
      <c r="F35">
        <f>'Sicilia foglio di lavoro'!F34</f>
        <v>503</v>
      </c>
      <c r="G35">
        <f>'Sicilia foglio di lavoro'!G34</f>
        <v>73</v>
      </c>
      <c r="H35">
        <f>'Sicilia foglio di lavoro'!H34</f>
        <v>1030</v>
      </c>
      <c r="I35">
        <f>'Sicilia foglio di lavoro'!I34</f>
        <v>92</v>
      </c>
      <c r="J35">
        <f>'Sicilia foglio di lavoro'!J34</f>
        <v>93</v>
      </c>
    </row>
    <row r="36" spans="1:10" x14ac:dyDescent="0.25">
      <c r="A36" s="4">
        <v>43924</v>
      </c>
      <c r="B36">
        <f>'Sicilia foglio di lavoro'!B35</f>
        <v>18686</v>
      </c>
      <c r="C36">
        <f>'Sicilia foglio di lavoro'!C35</f>
        <v>1859</v>
      </c>
      <c r="D36">
        <f>'Sicilia foglio di lavoro'!D35</f>
        <v>1664</v>
      </c>
      <c r="E36">
        <f>'Sicilia foglio di lavoro'!E35</f>
        <v>608</v>
      </c>
      <c r="F36">
        <f>'Sicilia foglio di lavoro'!F35</f>
        <v>535</v>
      </c>
      <c r="G36">
        <f>'Sicilia foglio di lavoro'!G35</f>
        <v>73</v>
      </c>
      <c r="H36">
        <f>'Sicilia foglio di lavoro'!H35</f>
        <v>1056</v>
      </c>
      <c r="I36">
        <f>'Sicilia foglio di lavoro'!I35</f>
        <v>94</v>
      </c>
      <c r="J36">
        <f>'Sicilia foglio di lavoro'!J35</f>
        <v>101</v>
      </c>
    </row>
    <row r="37" spans="1:10" x14ac:dyDescent="0.25">
      <c r="A37" s="4">
        <v>43925</v>
      </c>
      <c r="B37">
        <f>'Sicilia foglio di lavoro'!B36</f>
        <v>19896</v>
      </c>
      <c r="C37">
        <f>'Sicilia foglio di lavoro'!C36</f>
        <v>1932</v>
      </c>
      <c r="D37">
        <f>'Sicilia foglio di lavoro'!D36</f>
        <v>1726</v>
      </c>
      <c r="E37">
        <f>'Sicilia foglio di lavoro'!E36</f>
        <v>627</v>
      </c>
      <c r="F37">
        <f>'Sicilia foglio di lavoro'!F36</f>
        <v>553</v>
      </c>
      <c r="G37">
        <f>'Sicilia foglio di lavoro'!G36</f>
        <v>74</v>
      </c>
      <c r="H37">
        <f>'Sicilia foglio di lavoro'!H36</f>
        <v>1099</v>
      </c>
      <c r="I37">
        <f>'Sicilia foglio di lavoro'!I36</f>
        <v>95</v>
      </c>
      <c r="J37">
        <f>'Sicilia foglio di lavoro'!J36</f>
        <v>111</v>
      </c>
    </row>
    <row r="38" spans="1:10" x14ac:dyDescent="0.25">
      <c r="A38" s="4">
        <v>43926</v>
      </c>
      <c r="B38">
        <f>'Sicilia foglio di lavoro'!B37</f>
        <v>21904</v>
      </c>
      <c r="C38">
        <f>'Sicilia foglio di lavoro'!C37</f>
        <v>1994</v>
      </c>
      <c r="D38">
        <f>'Sicilia foglio di lavoro'!D37</f>
        <v>1774</v>
      </c>
      <c r="E38">
        <f>'Sicilia foglio di lavoro'!E37</f>
        <v>632</v>
      </c>
      <c r="F38">
        <f>'Sicilia foglio di lavoro'!F37</f>
        <v>556</v>
      </c>
      <c r="G38">
        <f>'Sicilia foglio di lavoro'!G37</f>
        <v>76</v>
      </c>
      <c r="H38">
        <f>'Sicilia foglio di lavoro'!H37</f>
        <v>1142</v>
      </c>
      <c r="I38">
        <f>'Sicilia foglio di lavoro'!I37</f>
        <v>104</v>
      </c>
      <c r="J38">
        <f>'Sicilia foglio di lavoro'!J37</f>
        <v>116</v>
      </c>
    </row>
    <row r="39" spans="1:10" x14ac:dyDescent="0.25">
      <c r="A39" s="4">
        <v>43927</v>
      </c>
      <c r="B39">
        <f>'Sicilia foglio di lavoro'!B38</f>
        <v>23464</v>
      </c>
      <c r="C39">
        <f>'Sicilia foglio di lavoro'!C38</f>
        <v>2046</v>
      </c>
      <c r="D39">
        <f>'Sicilia foglio di lavoro'!D38</f>
        <v>1815</v>
      </c>
      <c r="E39">
        <f>'Sicilia foglio di lavoro'!E38</f>
        <v>637</v>
      </c>
      <c r="F39">
        <f>'Sicilia foglio di lavoro'!F38</f>
        <v>563</v>
      </c>
      <c r="G39">
        <f>'Sicilia foglio di lavoro'!G38</f>
        <v>74</v>
      </c>
      <c r="H39">
        <f>'Sicilia foglio di lavoro'!H38</f>
        <v>1178</v>
      </c>
      <c r="I39">
        <f>'Sicilia foglio di lavoro'!I38</f>
        <v>108</v>
      </c>
      <c r="J39">
        <f>'Sicilia foglio di lavoro'!J38</f>
        <v>123</v>
      </c>
    </row>
    <row r="40" spans="1:10" x14ac:dyDescent="0.25">
      <c r="A40" s="4">
        <v>43928</v>
      </c>
      <c r="B40">
        <f>'Sicilia foglio di lavoro'!B39</f>
        <v>24857</v>
      </c>
      <c r="C40">
        <f>'Sicilia foglio di lavoro'!C39</f>
        <v>2097</v>
      </c>
      <c r="D40">
        <f>'Sicilia foglio di lavoro'!D39</f>
        <v>1859</v>
      </c>
      <c r="E40">
        <f>'Sicilia foglio di lavoro'!E39</f>
        <v>635</v>
      </c>
      <c r="F40">
        <f>'Sicilia foglio di lavoro'!F39</f>
        <v>562</v>
      </c>
      <c r="G40">
        <f>'Sicilia foglio di lavoro'!G39</f>
        <v>73</v>
      </c>
      <c r="H40">
        <f>'Sicilia foglio di lavoro'!H39</f>
        <v>1224</v>
      </c>
      <c r="I40">
        <f>'Sicilia foglio di lavoro'!I39</f>
        <v>113</v>
      </c>
      <c r="J40">
        <f>'Sicilia foglio di lavoro'!J39</f>
        <v>125</v>
      </c>
    </row>
    <row r="41" spans="1:10" x14ac:dyDescent="0.25">
      <c r="A41" s="4">
        <v>43929</v>
      </c>
      <c r="B41">
        <f>'Sicilia foglio di lavoro'!B40</f>
        <v>27438</v>
      </c>
      <c r="C41">
        <f>'Sicilia foglio di lavoro'!C40</f>
        <v>2159</v>
      </c>
      <c r="D41">
        <f>'Sicilia foglio di lavoro'!D40</f>
        <v>1893</v>
      </c>
      <c r="E41">
        <f>'Sicilia foglio di lavoro'!E40</f>
        <v>628</v>
      </c>
      <c r="F41">
        <f>'Sicilia foglio di lavoro'!F40</f>
        <v>563</v>
      </c>
      <c r="G41">
        <f>'Sicilia foglio di lavoro'!G40</f>
        <v>65</v>
      </c>
      <c r="H41">
        <f>'Sicilia foglio di lavoro'!H40</f>
        <v>1265</v>
      </c>
      <c r="I41">
        <f>'Sicilia foglio di lavoro'!I40</f>
        <v>133</v>
      </c>
      <c r="J41">
        <f>'Sicilia foglio di lavoro'!J40</f>
        <v>133</v>
      </c>
    </row>
    <row r="42" spans="1:10" x14ac:dyDescent="0.25">
      <c r="A42" s="4">
        <v>43930</v>
      </c>
      <c r="B42">
        <f>'Sicilia foglio di lavoro'!B41</f>
        <v>28742</v>
      </c>
      <c r="C42">
        <f>'Sicilia foglio di lavoro'!C41</f>
        <v>2232</v>
      </c>
      <c r="D42">
        <f>'Sicilia foglio di lavoro'!D41</f>
        <v>1942</v>
      </c>
      <c r="E42">
        <f>'Sicilia foglio di lavoro'!E41</f>
        <v>629</v>
      </c>
      <c r="F42">
        <f>'Sicilia foglio di lavoro'!F41</f>
        <v>566</v>
      </c>
      <c r="G42">
        <f>'Sicilia foglio di lavoro'!G41</f>
        <v>63</v>
      </c>
      <c r="H42">
        <f>'Sicilia foglio di lavoro'!H41</f>
        <v>1313</v>
      </c>
      <c r="I42">
        <f>'Sicilia foglio di lavoro'!I41</f>
        <v>152</v>
      </c>
      <c r="J42">
        <f>'Sicilia foglio di lavoro'!J41</f>
        <v>138</v>
      </c>
    </row>
    <row r="43" spans="1:10" x14ac:dyDescent="0.25">
      <c r="A43" s="4">
        <v>43931</v>
      </c>
      <c r="B43">
        <f>'Sicilia foglio di lavoro'!B42</f>
        <v>31156</v>
      </c>
      <c r="C43">
        <f>'Sicilia foglio di lavoro'!C42</f>
        <v>2302</v>
      </c>
      <c r="D43">
        <f>'Sicilia foglio di lavoro'!D42</f>
        <v>1967</v>
      </c>
      <c r="E43">
        <f>'Sicilia foglio di lavoro'!E42</f>
        <v>630</v>
      </c>
      <c r="F43">
        <f>'Sicilia foglio di lavoro'!F42</f>
        <v>568</v>
      </c>
      <c r="G43">
        <f>'Sicilia foglio di lavoro'!G42</f>
        <v>62</v>
      </c>
      <c r="H43">
        <f>'Sicilia foglio di lavoro'!H42</f>
        <v>1337</v>
      </c>
      <c r="I43">
        <f>'Sicilia foglio di lavoro'!I42</f>
        <v>187</v>
      </c>
      <c r="J43">
        <f>'Sicilia foglio di lavoro'!J42</f>
        <v>148</v>
      </c>
    </row>
    <row r="44" spans="1:10" x14ac:dyDescent="0.25">
      <c r="A44" s="4">
        <v>43932</v>
      </c>
      <c r="B44">
        <f>'Sicilia foglio di lavoro'!B43</f>
        <v>33787</v>
      </c>
      <c r="C44">
        <f>'Sicilia foglio di lavoro'!C43</f>
        <v>2364</v>
      </c>
      <c r="D44">
        <f>'Sicilia foglio di lavoro'!D43</f>
        <v>2001</v>
      </c>
      <c r="E44">
        <f>'Sicilia foglio di lavoro'!E43</f>
        <v>620</v>
      </c>
      <c r="F44">
        <f>'Sicilia foglio di lavoro'!F43</f>
        <v>562</v>
      </c>
      <c r="G44">
        <f>'Sicilia foglio di lavoro'!G43</f>
        <v>58</v>
      </c>
      <c r="H44">
        <f>'Sicilia foglio di lavoro'!H43</f>
        <v>1381</v>
      </c>
      <c r="I44">
        <f>'Sicilia foglio di lavoro'!I43</f>
        <v>209</v>
      </c>
      <c r="J44">
        <f>'Sicilia foglio di lavoro'!J43</f>
        <v>154</v>
      </c>
    </row>
    <row r="45" spans="1:10" x14ac:dyDescent="0.25">
      <c r="A45" s="4">
        <v>43933</v>
      </c>
      <c r="B45">
        <f>'Sicilia foglio di lavoro'!B44</f>
        <v>36098</v>
      </c>
      <c r="C45">
        <f>'Sicilia foglio di lavoro'!C44</f>
        <v>2416</v>
      </c>
      <c r="D45">
        <f>'Sicilia foglio di lavoro'!D44</f>
        <v>2030</v>
      </c>
      <c r="E45">
        <f>'Sicilia foglio di lavoro'!E44</f>
        <v>605</v>
      </c>
      <c r="F45">
        <f>'Sicilia foglio di lavoro'!F44</f>
        <v>552</v>
      </c>
      <c r="G45">
        <f>'Sicilia foglio di lavoro'!G44</f>
        <v>53</v>
      </c>
      <c r="H45">
        <f>'Sicilia foglio di lavoro'!H44</f>
        <v>1425</v>
      </c>
      <c r="I45">
        <f>'Sicilia foglio di lavoro'!I44</f>
        <v>223</v>
      </c>
      <c r="J45">
        <f>'Sicilia foglio di lavoro'!J44</f>
        <v>163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5"/>
  <sheetViews>
    <sheetView showGridLines="0" workbookViewId="0">
      <pane ySplit="15" topLeftCell="A37" activePane="bottomLeft" state="frozen"/>
      <selection pane="bottomLeft" activeCell="G39" sqref="G39:G45"/>
    </sheetView>
  </sheetViews>
  <sheetFormatPr defaultRowHeight="15" outlineLevelRow="1" x14ac:dyDescent="0.25"/>
  <cols>
    <col min="2" max="10" width="10.7109375" customWidth="1"/>
  </cols>
  <sheetData>
    <row r="1" spans="1:10" ht="25.5" customHeight="1" x14ac:dyDescent="0.25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5.5" x14ac:dyDescent="0.25">
      <c r="A2" s="10"/>
      <c r="B2" s="11" t="s">
        <v>0</v>
      </c>
      <c r="C2" s="11" t="s">
        <v>19</v>
      </c>
      <c r="D2" s="11" t="s">
        <v>2</v>
      </c>
      <c r="E2" s="12" t="s">
        <v>3</v>
      </c>
      <c r="F2" s="12" t="s">
        <v>17</v>
      </c>
      <c r="G2" s="11" t="s">
        <v>16</v>
      </c>
      <c r="H2" s="12" t="s">
        <v>4</v>
      </c>
      <c r="I2" s="11" t="s">
        <v>5</v>
      </c>
      <c r="J2" s="11" t="s">
        <v>6</v>
      </c>
    </row>
    <row r="3" spans="1:10" hidden="1" outlineLevel="1" x14ac:dyDescent="0.25">
      <c r="A3" s="4">
        <v>43891</v>
      </c>
      <c r="E3" s="5"/>
      <c r="F3" s="5"/>
      <c r="H3" s="5"/>
    </row>
    <row r="4" spans="1:10" hidden="1" outlineLevel="1" x14ac:dyDescent="0.25">
      <c r="A4" s="4">
        <v>43892</v>
      </c>
      <c r="E4" s="5"/>
      <c r="F4" s="5"/>
      <c r="H4" s="5"/>
    </row>
    <row r="5" spans="1:10" hidden="1" outlineLevel="1" x14ac:dyDescent="0.25">
      <c r="A5" s="4">
        <v>43893</v>
      </c>
      <c r="E5" s="5"/>
      <c r="F5" s="5"/>
      <c r="H5" s="5"/>
    </row>
    <row r="6" spans="1:10" hidden="1" outlineLevel="1" x14ac:dyDescent="0.25">
      <c r="A6" s="4">
        <v>43894</v>
      </c>
      <c r="B6">
        <v>367</v>
      </c>
      <c r="C6">
        <v>18</v>
      </c>
      <c r="D6">
        <v>18</v>
      </c>
      <c r="E6" s="5">
        <v>5</v>
      </c>
      <c r="F6" s="5"/>
      <c r="G6">
        <v>0</v>
      </c>
      <c r="H6" s="5">
        <v>13</v>
      </c>
      <c r="I6">
        <v>0</v>
      </c>
      <c r="J6">
        <v>0</v>
      </c>
    </row>
    <row r="7" spans="1:10" hidden="1" outlineLevel="1" x14ac:dyDescent="0.25">
      <c r="A7" s="4">
        <v>43895</v>
      </c>
      <c r="B7">
        <v>440</v>
      </c>
      <c r="C7">
        <v>21</v>
      </c>
      <c r="D7">
        <v>21</v>
      </c>
      <c r="E7" s="5">
        <v>6</v>
      </c>
      <c r="F7" s="5"/>
      <c r="G7">
        <v>0</v>
      </c>
      <c r="H7" s="5">
        <v>15</v>
      </c>
      <c r="I7">
        <v>0</v>
      </c>
      <c r="J7">
        <v>0</v>
      </c>
    </row>
    <row r="8" spans="1:10" hidden="1" outlineLevel="1" x14ac:dyDescent="0.25">
      <c r="A8" s="4">
        <v>43896</v>
      </c>
      <c r="B8">
        <v>547</v>
      </c>
      <c r="C8">
        <v>24</v>
      </c>
      <c r="D8">
        <v>24</v>
      </c>
      <c r="E8" s="5">
        <v>7</v>
      </c>
      <c r="F8" s="5"/>
      <c r="G8">
        <v>0</v>
      </c>
      <c r="H8" s="5">
        <v>17</v>
      </c>
      <c r="I8">
        <v>0</v>
      </c>
      <c r="J8">
        <v>0</v>
      </c>
    </row>
    <row r="9" spans="1:10" hidden="1" outlineLevel="1" x14ac:dyDescent="0.25">
      <c r="A9" s="4">
        <v>43897</v>
      </c>
      <c r="B9">
        <v>643</v>
      </c>
      <c r="C9">
        <v>35</v>
      </c>
      <c r="D9">
        <v>35</v>
      </c>
      <c r="E9" s="5">
        <v>8</v>
      </c>
      <c r="F9" s="5"/>
      <c r="G9">
        <v>0</v>
      </c>
      <c r="H9" s="5">
        <v>27</v>
      </c>
    </row>
    <row r="10" spans="1:10" hidden="1" outlineLevel="1" x14ac:dyDescent="0.25">
      <c r="A10" s="4">
        <v>43898</v>
      </c>
      <c r="E10" s="5"/>
      <c r="F10" s="5"/>
      <c r="G10">
        <v>0</v>
      </c>
      <c r="H10" s="5"/>
    </row>
    <row r="11" spans="1:10" hidden="1" outlineLevel="1" x14ac:dyDescent="0.25">
      <c r="A11" s="4">
        <v>43899</v>
      </c>
      <c r="B11">
        <v>836</v>
      </c>
      <c r="C11">
        <v>54</v>
      </c>
      <c r="D11">
        <v>54</v>
      </c>
      <c r="E11" s="5">
        <v>19</v>
      </c>
      <c r="F11" s="5"/>
      <c r="G11">
        <v>1</v>
      </c>
      <c r="H11" s="5">
        <v>35</v>
      </c>
      <c r="I11">
        <v>0</v>
      </c>
      <c r="J11">
        <v>0</v>
      </c>
    </row>
    <row r="12" spans="1:10" hidden="1" outlineLevel="1" x14ac:dyDescent="0.25">
      <c r="A12" s="4">
        <v>43900</v>
      </c>
      <c r="B12">
        <v>955</v>
      </c>
      <c r="C12">
        <v>62</v>
      </c>
      <c r="D12">
        <v>60</v>
      </c>
      <c r="E12" s="5">
        <v>19</v>
      </c>
      <c r="F12" s="5"/>
      <c r="G12">
        <v>1</v>
      </c>
      <c r="H12" s="5">
        <v>41</v>
      </c>
      <c r="I12">
        <v>2</v>
      </c>
      <c r="J12">
        <v>0</v>
      </c>
    </row>
    <row r="13" spans="1:10" hidden="1" outlineLevel="1" x14ac:dyDescent="0.25">
      <c r="A13" s="4">
        <v>43901</v>
      </c>
      <c r="E13" s="5"/>
      <c r="F13" s="5"/>
      <c r="G13">
        <v>1</v>
      </c>
      <c r="H13" s="5"/>
    </row>
    <row r="14" spans="1:10" hidden="1" outlineLevel="1" x14ac:dyDescent="0.25">
      <c r="A14" s="4">
        <v>43902</v>
      </c>
      <c r="E14" s="5"/>
      <c r="F14" s="5"/>
      <c r="G14">
        <v>5</v>
      </c>
      <c r="H14" s="5"/>
    </row>
    <row r="15" spans="1:10" hidden="1" outlineLevel="1" x14ac:dyDescent="0.25">
      <c r="A15" s="4">
        <v>43903</v>
      </c>
      <c r="B15">
        <v>1496</v>
      </c>
      <c r="C15">
        <v>130</v>
      </c>
      <c r="D15">
        <v>126</v>
      </c>
      <c r="E15" s="5">
        <v>44</v>
      </c>
      <c r="F15" s="5"/>
      <c r="G15">
        <v>7</v>
      </c>
      <c r="H15" s="5">
        <v>82</v>
      </c>
      <c r="I15">
        <v>2</v>
      </c>
      <c r="J15">
        <v>2</v>
      </c>
    </row>
    <row r="16" spans="1:10" collapsed="1" x14ac:dyDescent="0.25">
      <c r="A16" s="4">
        <v>43904</v>
      </c>
      <c r="B16" s="3">
        <f>Tavola1!B16-Tavola1!B15</f>
        <v>604</v>
      </c>
      <c r="C16" s="3">
        <f>Tavola1!C16-Tavola1!C15</f>
        <v>26</v>
      </c>
      <c r="D16" s="3">
        <f>Tavola1!D16-Tavola1!D15</f>
        <v>24</v>
      </c>
      <c r="E16" s="3">
        <f>Tavola1!E16-Tavola1!E15</f>
        <v>9</v>
      </c>
      <c r="F16" s="3">
        <f>Tavola1!F16-Tavola1!F15</f>
        <v>5</v>
      </c>
      <c r="G16" s="3">
        <f>Tavola1!G16-Tavola1!G15</f>
        <v>4</v>
      </c>
      <c r="H16" s="3">
        <f>Tavola1!H16-Tavola1!H15</f>
        <v>15</v>
      </c>
      <c r="I16" s="3">
        <f>Tavola1!I16-Tavola1!I15</f>
        <v>2</v>
      </c>
      <c r="J16" s="3">
        <f>Tavola1!J16-Tavola1!J15</f>
        <v>0</v>
      </c>
    </row>
    <row r="17" spans="1:10" x14ac:dyDescent="0.25">
      <c r="A17" s="4">
        <v>43905</v>
      </c>
      <c r="B17" s="3">
        <f>Tavola1!B17-Tavola1!B16</f>
        <v>352</v>
      </c>
      <c r="C17" s="3">
        <f>Tavola1!C17-Tavola1!C16</f>
        <v>32</v>
      </c>
      <c r="D17" s="3">
        <f>Tavola1!D17-Tavola1!D16</f>
        <v>29</v>
      </c>
      <c r="E17" s="3">
        <f>Tavola1!E17-Tavola1!E16</f>
        <v>18</v>
      </c>
      <c r="F17" s="3">
        <f>Tavola1!F17-Tavola1!F16</f>
        <v>14</v>
      </c>
      <c r="G17" s="3">
        <f>Tavola1!G17-Tavola1!G16</f>
        <v>4</v>
      </c>
      <c r="H17" s="3">
        <f>Tavola1!H17-Tavola1!H16</f>
        <v>11</v>
      </c>
      <c r="I17" s="3">
        <f>Tavola1!I17-Tavola1!I16</f>
        <v>3</v>
      </c>
      <c r="J17" s="3">
        <f>Tavola1!J17-Tavola1!J16</f>
        <v>0</v>
      </c>
    </row>
    <row r="18" spans="1:10" x14ac:dyDescent="0.25">
      <c r="A18" s="4">
        <v>43906</v>
      </c>
      <c r="B18" s="3">
        <f>Tavola1!B18-Tavola1!B17</f>
        <v>201</v>
      </c>
      <c r="C18" s="3">
        <f>Tavola1!C18-Tavola1!C17</f>
        <v>25</v>
      </c>
      <c r="D18" s="3">
        <f>Tavola1!D18-Tavola1!D17</f>
        <v>24</v>
      </c>
      <c r="E18" s="3">
        <f>Tavola1!E18-Tavola1!E17</f>
        <v>24</v>
      </c>
      <c r="F18" s="3">
        <f>Tavola1!F18-Tavola1!F17</f>
        <v>19</v>
      </c>
      <c r="G18" s="3">
        <f>Tavola1!G18-Tavola1!G17</f>
        <v>5</v>
      </c>
      <c r="H18" s="3">
        <f>Tavola1!H18-Tavola1!H17</f>
        <v>0</v>
      </c>
      <c r="I18" s="3">
        <f>Tavola1!I18-Tavola1!I17</f>
        <v>1</v>
      </c>
      <c r="J18" s="3">
        <f>Tavola1!J18-Tavola1!J17</f>
        <v>0</v>
      </c>
    </row>
    <row r="19" spans="1:10" x14ac:dyDescent="0.25">
      <c r="A19" s="4">
        <v>43907</v>
      </c>
      <c r="B19" s="3">
        <f>Tavola1!B19-Tavola1!B18</f>
        <v>263</v>
      </c>
      <c r="C19" s="3">
        <f>Tavola1!C19-Tavola1!C18</f>
        <v>24</v>
      </c>
      <c r="D19" s="3">
        <f>Tavola1!D19-Tavola1!D18</f>
        <v>23</v>
      </c>
      <c r="E19" s="3">
        <f>Tavola1!E19-Tavola1!E18</f>
        <v>19</v>
      </c>
      <c r="F19" s="3">
        <f>Tavola1!F19-Tavola1!F18</f>
        <v>11</v>
      </c>
      <c r="G19" s="3">
        <f>Tavola1!G19-Tavola1!G18</f>
        <v>8</v>
      </c>
      <c r="H19" s="3">
        <f>Tavola1!H19-Tavola1!H18</f>
        <v>4</v>
      </c>
      <c r="I19" s="3">
        <f>Tavola1!I19-Tavola1!I18</f>
        <v>0</v>
      </c>
      <c r="J19" s="3">
        <f>Tavola1!J19-Tavola1!J18</f>
        <v>1</v>
      </c>
    </row>
    <row r="20" spans="1:10" x14ac:dyDescent="0.25">
      <c r="A20" s="4">
        <v>43908</v>
      </c>
      <c r="B20" s="3">
        <f>Tavola1!B20-Tavola1!B19</f>
        <v>378</v>
      </c>
      <c r="C20" s="3">
        <f>Tavola1!C20-Tavola1!C19</f>
        <v>45</v>
      </c>
      <c r="D20" s="3">
        <f>Tavola1!D20-Tavola1!D19</f>
        <v>41</v>
      </c>
      <c r="E20" s="3">
        <f>Tavola1!E20-Tavola1!E19</f>
        <v>15</v>
      </c>
      <c r="F20" s="3">
        <f>Tavola1!F20-Tavola1!F19</f>
        <v>14</v>
      </c>
      <c r="G20" s="3">
        <f>Tavola1!G20-Tavola1!G19</f>
        <v>1</v>
      </c>
      <c r="H20" s="3">
        <f>Tavola1!H20-Tavola1!H19</f>
        <v>26</v>
      </c>
      <c r="I20" s="3">
        <f>Tavola1!I20-Tavola1!I19</f>
        <v>4</v>
      </c>
      <c r="J20" s="3">
        <f>Tavola1!J20-Tavola1!J19</f>
        <v>0</v>
      </c>
    </row>
    <row r="21" spans="1:10" x14ac:dyDescent="0.25">
      <c r="A21" s="4">
        <v>43909</v>
      </c>
      <c r="B21" s="3">
        <f>Tavola1!B21-Tavola1!B20</f>
        <v>667</v>
      </c>
      <c r="C21" s="3">
        <f>Tavola1!C21-Tavola1!C20</f>
        <v>58</v>
      </c>
      <c r="D21" s="3">
        <f>Tavola1!D21-Tavola1!D20</f>
        <v>54</v>
      </c>
      <c r="E21" s="3">
        <f>Tavola1!E21-Tavola1!E20</f>
        <v>50</v>
      </c>
      <c r="F21" s="3">
        <f>Tavola1!F21-Tavola1!F20</f>
        <v>43</v>
      </c>
      <c r="G21" s="3">
        <f>Tavola1!G21-Tavola1!G20</f>
        <v>7</v>
      </c>
      <c r="H21" s="3">
        <f>Tavola1!H21-Tavola1!H20</f>
        <v>4</v>
      </c>
      <c r="I21" s="3">
        <f>Tavola1!I21-Tavola1!I20</f>
        <v>3</v>
      </c>
      <c r="J21" s="3">
        <f>Tavola1!J21-Tavola1!J20</f>
        <v>1</v>
      </c>
    </row>
    <row r="22" spans="1:10" x14ac:dyDescent="0.25">
      <c r="A22" s="4">
        <v>43910</v>
      </c>
      <c r="B22" s="3">
        <f>Tavola1!B22-Tavola1!B21</f>
        <v>507</v>
      </c>
      <c r="C22" s="3">
        <f>Tavola1!C22-Tavola1!C21</f>
        <v>68</v>
      </c>
      <c r="D22" s="3">
        <f>Tavola1!D22-Tavola1!D21</f>
        <v>58</v>
      </c>
      <c r="E22" s="3">
        <f>Tavola1!E22-Tavola1!E21</f>
        <v>31</v>
      </c>
      <c r="F22" s="3">
        <f>Tavola1!F22-Tavola1!F21</f>
        <v>25</v>
      </c>
      <c r="G22" s="3">
        <f>Tavola1!G22-Tavola1!G21</f>
        <v>6</v>
      </c>
      <c r="H22" s="3">
        <f>Tavola1!H22-Tavola1!H21</f>
        <v>27</v>
      </c>
      <c r="I22" s="3">
        <f>Tavola1!I22-Tavola1!I21</f>
        <v>10</v>
      </c>
      <c r="J22" s="3">
        <f>Tavola1!J22-Tavola1!J21</f>
        <v>0</v>
      </c>
    </row>
    <row r="23" spans="1:10" x14ac:dyDescent="0.25">
      <c r="A23" s="4">
        <v>43911</v>
      </c>
      <c r="B23" s="3">
        <f>Tavola1!B23-Tavola1!B22</f>
        <v>415</v>
      </c>
      <c r="C23" s="3">
        <f>Tavola1!C23-Tavola1!C22</f>
        <v>82</v>
      </c>
      <c r="D23" s="3">
        <f>Tavola1!D23-Tavola1!D22</f>
        <v>79</v>
      </c>
      <c r="E23" s="3">
        <f>Tavola1!E23-Tavola1!E22</f>
        <v>44</v>
      </c>
      <c r="F23" s="3">
        <f>Tavola1!F23-Tavola1!F22</f>
        <v>38</v>
      </c>
      <c r="G23" s="3">
        <f>Tavola1!G23-Tavola1!G22</f>
        <v>6</v>
      </c>
      <c r="H23" s="3">
        <f>Tavola1!H23-Tavola1!H22</f>
        <v>35</v>
      </c>
      <c r="I23" s="3">
        <f>Tavola1!I23-Tavola1!I22</f>
        <v>1</v>
      </c>
      <c r="J23" s="3">
        <f>Tavola1!J23-Tavola1!J22</f>
        <v>2</v>
      </c>
    </row>
    <row r="24" spans="1:10" x14ac:dyDescent="0.25">
      <c r="A24" s="4">
        <v>43912</v>
      </c>
      <c r="B24" s="3">
        <f>Tavola1!B24-Tavola1!B23</f>
        <v>697</v>
      </c>
      <c r="C24" s="3">
        <f>Tavola1!C24-Tavola1!C23</f>
        <v>140</v>
      </c>
      <c r="D24" s="3">
        <f>Tavola1!D24-Tavola1!D23</f>
        <v>138</v>
      </c>
      <c r="E24" s="3">
        <f>Tavola1!E24-Tavola1!E23</f>
        <v>21</v>
      </c>
      <c r="F24" s="3">
        <f>Tavola1!F24-Tavola1!F23</f>
        <v>14</v>
      </c>
      <c r="G24" s="3">
        <f>Tavola1!G24-Tavola1!G23</f>
        <v>7</v>
      </c>
      <c r="H24" s="3">
        <f>Tavola1!H24-Tavola1!H23</f>
        <v>117</v>
      </c>
      <c r="I24" s="3">
        <f>Tavola1!I24-Tavola1!I23</f>
        <v>0</v>
      </c>
      <c r="J24" s="3">
        <f>Tavola1!J24-Tavola1!J23</f>
        <v>2</v>
      </c>
    </row>
    <row r="25" spans="1:10" x14ac:dyDescent="0.25">
      <c r="A25" s="4">
        <v>43913</v>
      </c>
      <c r="B25" s="3">
        <f>Tavola1!B25-Tavola1!B24</f>
        <v>795</v>
      </c>
      <c r="C25" s="3">
        <f>Tavola1!C25-Tavola1!C24</f>
        <v>91</v>
      </c>
      <c r="D25" s="3">
        <f>Tavola1!D25-Tavola1!D24</f>
        <v>85</v>
      </c>
      <c r="E25" s="3">
        <f>Tavola1!E25-Tavola1!E24</f>
        <v>35</v>
      </c>
      <c r="F25" s="3">
        <f>Tavola1!F25-Tavola1!F24</f>
        <v>30</v>
      </c>
      <c r="G25" s="3">
        <f>Tavola1!G25-Tavola1!G24</f>
        <v>5</v>
      </c>
      <c r="H25" s="3">
        <f>Tavola1!H25-Tavola1!H24</f>
        <v>50</v>
      </c>
      <c r="I25" s="3">
        <f>Tavola1!I25-Tavola1!I24</f>
        <v>1</v>
      </c>
      <c r="J25" s="3">
        <f>Tavola1!J25-Tavola1!J24</f>
        <v>5</v>
      </c>
    </row>
    <row r="26" spans="1:10" x14ac:dyDescent="0.25">
      <c r="A26" s="4">
        <v>43914</v>
      </c>
      <c r="B26" s="3">
        <f>Tavola1!B26-Tavola1!B25</f>
        <v>795</v>
      </c>
      <c r="C26" s="3">
        <f>Tavola1!C26-Tavola1!C25</f>
        <v>125</v>
      </c>
      <c r="D26" s="3">
        <f>Tavola1!D26-Tavola1!D25</f>
        <v>118</v>
      </c>
      <c r="E26" s="3">
        <f>Tavola1!E26-Tavola1!E25</f>
        <v>27</v>
      </c>
      <c r="F26" s="3">
        <f>Tavola1!F26-Tavola1!F25</f>
        <v>20</v>
      </c>
      <c r="G26" s="3">
        <f>Tavola1!G26-Tavola1!G25</f>
        <v>7</v>
      </c>
      <c r="H26" s="3">
        <f>Tavola1!H26-Tavola1!H25</f>
        <v>91</v>
      </c>
      <c r="I26" s="3">
        <f>Tavola1!I26-Tavola1!I25</f>
        <v>0</v>
      </c>
      <c r="J26" s="3">
        <f>Tavola1!J26-Tavola1!J25</f>
        <v>7</v>
      </c>
    </row>
    <row r="27" spans="1:10" x14ac:dyDescent="0.25">
      <c r="A27" s="4">
        <v>43915</v>
      </c>
      <c r="B27" s="3">
        <f>Tavola1!B27-Tavola1!B26</f>
        <v>1204</v>
      </c>
      <c r="C27" s="3">
        <f>Tavola1!C27-Tavola1!C26</f>
        <v>148</v>
      </c>
      <c r="D27" s="3">
        <f>Tavola1!D27-Tavola1!D26</f>
        <v>137</v>
      </c>
      <c r="E27" s="3">
        <f>Tavola1!E27-Tavola1!E26</f>
        <v>62</v>
      </c>
      <c r="F27" s="3">
        <f>Tavola1!F27-Tavola1!F26</f>
        <v>49</v>
      </c>
      <c r="G27" s="3">
        <f>Tavola1!G27-Tavola1!G26</f>
        <v>13</v>
      </c>
      <c r="H27" s="3">
        <f>Tavola1!H27-Tavola1!H26</f>
        <v>75</v>
      </c>
      <c r="I27" s="3">
        <f>Tavola1!I27-Tavola1!I26</f>
        <v>6</v>
      </c>
      <c r="J27" s="3">
        <f>Tavola1!J27-Tavola1!J26</f>
        <v>5</v>
      </c>
    </row>
    <row r="28" spans="1:10" x14ac:dyDescent="0.25">
      <c r="A28" s="4">
        <v>43916</v>
      </c>
      <c r="B28" s="3">
        <f>Tavola1!B28-Tavola1!B27</f>
        <v>1284</v>
      </c>
      <c r="C28" s="3">
        <f>Tavola1!C28-Tavola1!C27</f>
        <v>170</v>
      </c>
      <c r="D28" s="3">
        <f>Tavola1!D28-Tavola1!D27</f>
        <v>159</v>
      </c>
      <c r="E28" s="3">
        <f>Tavola1!E28-Tavola1!E27</f>
        <v>15</v>
      </c>
      <c r="F28" s="3">
        <f>Tavola1!F28-Tavola1!F27</f>
        <v>27</v>
      </c>
      <c r="G28" s="3">
        <f>Tavola1!G28-Tavola1!G27</f>
        <v>-12</v>
      </c>
      <c r="H28" s="3">
        <f>Tavola1!H28-Tavola1!H27</f>
        <v>144</v>
      </c>
      <c r="I28" s="3">
        <f>Tavola1!I28-Tavola1!I27</f>
        <v>3</v>
      </c>
      <c r="J28" s="3">
        <f>Tavola1!J28-Tavola1!J27</f>
        <v>8</v>
      </c>
    </row>
    <row r="29" spans="1:10" x14ac:dyDescent="0.25">
      <c r="A29" s="4">
        <v>43917</v>
      </c>
      <c r="B29" s="3">
        <f>Tavola1!B29-Tavola1!B28</f>
        <v>1421</v>
      </c>
      <c r="C29" s="3">
        <f>Tavola1!C29-Tavola1!C28</f>
        <v>96</v>
      </c>
      <c r="D29" s="3">
        <f>Tavola1!D29-Tavola1!D28</f>
        <v>73</v>
      </c>
      <c r="E29" s="3">
        <f>Tavola1!E29-Tavola1!E28</f>
        <v>86</v>
      </c>
      <c r="F29" s="3">
        <f>Tavola1!F29-Tavola1!F28</f>
        <v>79</v>
      </c>
      <c r="G29" s="3">
        <f>Tavola1!G29-Tavola1!G28</f>
        <v>7</v>
      </c>
      <c r="H29" s="3">
        <f>Tavola1!H29-Tavola1!H28</f>
        <v>-13</v>
      </c>
      <c r="I29" s="3">
        <f>Tavola1!I29-Tavola1!I28</f>
        <v>17</v>
      </c>
      <c r="J29" s="3">
        <f>Tavola1!J29-Tavola1!J28</f>
        <v>6</v>
      </c>
    </row>
    <row r="30" spans="1:10" x14ac:dyDescent="0.25">
      <c r="A30" s="4">
        <v>43918</v>
      </c>
      <c r="B30" s="3">
        <f>Tavola1!B30-Tavola1!B29</f>
        <v>2017</v>
      </c>
      <c r="C30" s="3">
        <f>Tavola1!C30-Tavola1!C29</f>
        <v>99</v>
      </c>
      <c r="D30" s="3">
        <f>Tavola1!D30-Tavola1!D29</f>
        <v>74</v>
      </c>
      <c r="E30" s="3">
        <f>Tavola1!E30-Tavola1!E29</f>
        <v>12</v>
      </c>
      <c r="F30" s="3">
        <f>Tavola1!F30-Tavola1!F29</f>
        <v>16</v>
      </c>
      <c r="G30" s="3">
        <f>Tavola1!G30-Tavola1!G29</f>
        <v>-4</v>
      </c>
      <c r="H30" s="3">
        <f>Tavola1!H30-Tavola1!H29</f>
        <v>62</v>
      </c>
      <c r="I30" s="3">
        <f>Tavola1!I30-Tavola1!I29</f>
        <v>7</v>
      </c>
      <c r="J30" s="3">
        <f>Tavola1!J30-Tavola1!J29</f>
        <v>18</v>
      </c>
    </row>
    <row r="31" spans="1:10" x14ac:dyDescent="0.25">
      <c r="A31" s="4">
        <v>43919</v>
      </c>
      <c r="B31" s="3">
        <f>Tavola1!B31-Tavola1!B30</f>
        <v>718</v>
      </c>
      <c r="C31" s="3">
        <f>Tavola1!C31-Tavola1!C30</f>
        <v>101</v>
      </c>
      <c r="D31" s="3">
        <f>Tavola1!D31-Tavola1!D30</f>
        <v>88</v>
      </c>
      <c r="E31" s="3">
        <f>Tavola1!E31-Tavola1!E30</f>
        <v>10</v>
      </c>
      <c r="F31" s="3">
        <f>Tavola1!F31-Tavola1!F30</f>
        <v>10</v>
      </c>
      <c r="G31" s="3">
        <f>Tavola1!G31-Tavola1!G30</f>
        <v>0</v>
      </c>
      <c r="H31" s="3">
        <f>Tavola1!H31-Tavola1!H30</f>
        <v>78</v>
      </c>
      <c r="I31" s="3">
        <f>Tavola1!I31-Tavola1!I30</f>
        <v>5</v>
      </c>
      <c r="J31" s="3">
        <f>Tavola1!J31-Tavola1!J30</f>
        <v>8</v>
      </c>
    </row>
    <row r="32" spans="1:10" x14ac:dyDescent="0.25">
      <c r="A32" s="4">
        <v>43920</v>
      </c>
      <c r="B32" s="3">
        <f>Tavola1!B32-Tavola1!B31</f>
        <v>944</v>
      </c>
      <c r="C32" s="3">
        <f>Tavola1!C32-Tavola1!C31</f>
        <v>95</v>
      </c>
      <c r="D32" s="3">
        <f>Tavola1!D32-Tavola1!D31</f>
        <v>78</v>
      </c>
      <c r="E32" s="3">
        <f>Tavola1!E32-Tavola1!E31</f>
        <v>37</v>
      </c>
      <c r="F32" s="3">
        <f>Tavola1!F32-Tavola1!F31</f>
        <v>33</v>
      </c>
      <c r="G32" s="3">
        <f>Tavola1!G32-Tavola1!G31</f>
        <v>4</v>
      </c>
      <c r="H32" s="3">
        <f>Tavola1!H32-Tavola1!H31</f>
        <v>41</v>
      </c>
      <c r="I32" s="3">
        <f>Tavola1!I32-Tavola1!I31</f>
        <v>6</v>
      </c>
      <c r="J32" s="3">
        <f>Tavola1!J32-Tavola1!J31</f>
        <v>11</v>
      </c>
    </row>
    <row r="33" spans="1:10" x14ac:dyDescent="0.25">
      <c r="A33" s="4">
        <v>43921</v>
      </c>
      <c r="B33" s="3">
        <f>Tavola1!B33-Tavola1!B32</f>
        <v>876</v>
      </c>
      <c r="C33" s="3">
        <f>Tavola1!C33-Tavola1!C32</f>
        <v>92</v>
      </c>
      <c r="D33" s="3">
        <f>Tavola1!D33-Tavola1!D32</f>
        <v>84</v>
      </c>
      <c r="E33" s="3">
        <f>Tavola1!E33-Tavola1!E32</f>
        <v>16</v>
      </c>
      <c r="F33" s="3">
        <f>Tavola1!F33-Tavola1!F32</f>
        <v>19</v>
      </c>
      <c r="G33" s="3">
        <f>Tavola1!G33-Tavola1!G32</f>
        <v>-3</v>
      </c>
      <c r="H33" s="3">
        <f>Tavola1!H33-Tavola1!H32</f>
        <v>68</v>
      </c>
      <c r="I33" s="3">
        <f>Tavola1!I33-Tavola1!I32</f>
        <v>3</v>
      </c>
      <c r="J33" s="3">
        <f>Tavola1!J33-Tavola1!J32</f>
        <v>5</v>
      </c>
    </row>
    <row r="34" spans="1:10" x14ac:dyDescent="0.25">
      <c r="A34" s="4">
        <v>43922</v>
      </c>
      <c r="B34" s="3">
        <f>Tavola1!B34-Tavola1!B33</f>
        <v>1202</v>
      </c>
      <c r="C34" s="3">
        <f>Tavola1!C34-Tavola1!C33</f>
        <v>71</v>
      </c>
      <c r="D34" s="3">
        <f>Tavola1!D34-Tavola1!D33</f>
        <v>52</v>
      </c>
      <c r="E34" s="3">
        <f>Tavola1!E34-Tavola1!E33</f>
        <v>-7</v>
      </c>
      <c r="F34" s="3">
        <f>Tavola1!F34-Tavola1!F33</f>
        <v>-7</v>
      </c>
      <c r="G34" s="3">
        <f>Tavola1!G34-Tavola1!G33</f>
        <v>0</v>
      </c>
      <c r="H34" s="3">
        <f>Tavola1!H34-Tavola1!H33</f>
        <v>59</v>
      </c>
      <c r="I34" s="3">
        <f>Tavola1!I34-Tavola1!I33</f>
        <v>12</v>
      </c>
      <c r="J34" s="3">
        <f>Tavola1!J34-Tavola1!J33</f>
        <v>7</v>
      </c>
    </row>
    <row r="35" spans="1:10" x14ac:dyDescent="0.25">
      <c r="A35" s="4">
        <v>43923</v>
      </c>
      <c r="B35" s="3">
        <f>Tavola1!B35-Tavola1!B34</f>
        <v>997</v>
      </c>
      <c r="C35" s="3">
        <f>Tavola1!C35-Tavola1!C34</f>
        <v>73</v>
      </c>
      <c r="D35" s="3">
        <f>Tavola1!D35-Tavola1!D34</f>
        <v>62</v>
      </c>
      <c r="E35" s="3">
        <f>Tavola1!E35-Tavola1!E34</f>
        <v>8</v>
      </c>
      <c r="F35" s="3">
        <f>Tavola1!F35-Tavola1!F34</f>
        <v>7</v>
      </c>
      <c r="G35" s="3">
        <f>Tavola1!G35-Tavola1!G34</f>
        <v>1</v>
      </c>
      <c r="H35" s="3">
        <f>Tavola1!H35-Tavola1!H34</f>
        <v>54</v>
      </c>
      <c r="I35" s="3">
        <f>Tavola1!I35-Tavola1!I34</f>
        <v>6</v>
      </c>
      <c r="J35" s="3">
        <f>Tavola1!J35-Tavola1!J34</f>
        <v>5</v>
      </c>
    </row>
    <row r="36" spans="1:10" x14ac:dyDescent="0.25">
      <c r="A36" s="4">
        <v>43924</v>
      </c>
      <c r="B36" s="3">
        <f>Tavola1!B36-Tavola1!B35</f>
        <v>853</v>
      </c>
      <c r="C36" s="3">
        <f>Tavola1!C36-Tavola1!C35</f>
        <v>68</v>
      </c>
      <c r="D36" s="3">
        <f>Tavola1!D36-Tavola1!D35</f>
        <v>58</v>
      </c>
      <c r="E36" s="3">
        <f>Tavola1!E36-Tavola1!E35</f>
        <v>32</v>
      </c>
      <c r="F36" s="3">
        <f>Tavola1!F36-Tavola1!F35</f>
        <v>32</v>
      </c>
      <c r="G36" s="3">
        <f>Tavola1!G36-Tavola1!G35</f>
        <v>0</v>
      </c>
      <c r="H36" s="3">
        <f>Tavola1!H36-Tavola1!H35</f>
        <v>26</v>
      </c>
      <c r="I36" s="3">
        <f>Tavola1!I36-Tavola1!I35</f>
        <v>2</v>
      </c>
      <c r="J36" s="3">
        <f>Tavola1!J36-Tavola1!J35</f>
        <v>8</v>
      </c>
    </row>
    <row r="37" spans="1:10" x14ac:dyDescent="0.25">
      <c r="A37" s="4">
        <v>43925</v>
      </c>
      <c r="B37" s="3">
        <f>Tavola1!B37-Tavola1!B36</f>
        <v>1210</v>
      </c>
      <c r="C37" s="3">
        <f>Tavola1!C37-Tavola1!C36</f>
        <v>73</v>
      </c>
      <c r="D37" s="3">
        <f>Tavola1!D37-Tavola1!D36</f>
        <v>62</v>
      </c>
      <c r="E37" s="3">
        <f>Tavola1!E37-Tavola1!E36</f>
        <v>19</v>
      </c>
      <c r="F37" s="3">
        <f>Tavola1!F37-Tavola1!F36</f>
        <v>18</v>
      </c>
      <c r="G37" s="3">
        <f>Tavola1!G37-Tavola1!G36</f>
        <v>1</v>
      </c>
      <c r="H37" s="3">
        <f>Tavola1!H37-Tavola1!H36</f>
        <v>43</v>
      </c>
      <c r="I37" s="3">
        <f>Tavola1!I37-Tavola1!I36</f>
        <v>1</v>
      </c>
      <c r="J37" s="3">
        <f>Tavola1!J37-Tavola1!J36</f>
        <v>10</v>
      </c>
    </row>
    <row r="38" spans="1:10" x14ac:dyDescent="0.25">
      <c r="A38" s="4">
        <v>43926</v>
      </c>
      <c r="B38" s="3">
        <f>Tavola1!B38-Tavola1!B37</f>
        <v>2008</v>
      </c>
      <c r="C38" s="3">
        <f>Tavola1!C38-Tavola1!C37</f>
        <v>62</v>
      </c>
      <c r="D38" s="3">
        <f>Tavola1!D38-Tavola1!D37</f>
        <v>48</v>
      </c>
      <c r="E38" s="3">
        <f>Tavola1!E38-Tavola1!E37</f>
        <v>5</v>
      </c>
      <c r="F38" s="3">
        <f>Tavola1!F38-Tavola1!F37</f>
        <v>3</v>
      </c>
      <c r="G38" s="3">
        <f>Tavola1!G38-Tavola1!G37</f>
        <v>2</v>
      </c>
      <c r="H38" s="3">
        <f>Tavola1!H38-Tavola1!H37</f>
        <v>43</v>
      </c>
      <c r="I38" s="3">
        <f>Tavola1!I38-Tavola1!I37</f>
        <v>9</v>
      </c>
      <c r="J38" s="3">
        <f>Tavola1!J38-Tavola1!J37</f>
        <v>5</v>
      </c>
    </row>
    <row r="39" spans="1:10" x14ac:dyDescent="0.25">
      <c r="A39" s="4">
        <v>43927</v>
      </c>
      <c r="B39" s="3">
        <f>Tavola1!B39-Tavola1!B38</f>
        <v>1560</v>
      </c>
      <c r="C39" s="3">
        <f>Tavola1!C39-Tavola1!C38</f>
        <v>52</v>
      </c>
      <c r="D39" s="3">
        <f>Tavola1!D39-Tavola1!D38</f>
        <v>41</v>
      </c>
      <c r="E39" s="3">
        <f>Tavola1!E39-Tavola1!E38</f>
        <v>5</v>
      </c>
      <c r="F39" s="3">
        <f>Tavola1!F39-Tavola1!F38</f>
        <v>7</v>
      </c>
      <c r="G39" s="3">
        <f>Tavola1!G39-Tavola1!G38</f>
        <v>-2</v>
      </c>
      <c r="H39" s="3">
        <f>Tavola1!H39-Tavola1!H38</f>
        <v>36</v>
      </c>
      <c r="I39" s="3">
        <f>Tavola1!I39-Tavola1!I38</f>
        <v>4</v>
      </c>
      <c r="J39" s="3">
        <f>Tavola1!J39-Tavola1!J38</f>
        <v>7</v>
      </c>
    </row>
    <row r="40" spans="1:10" x14ac:dyDescent="0.25">
      <c r="A40" s="4">
        <v>43928</v>
      </c>
      <c r="B40" s="3">
        <f>Tavola1!B40-Tavola1!B39</f>
        <v>1393</v>
      </c>
      <c r="C40" s="3">
        <f>Tavola1!C40-Tavola1!C39</f>
        <v>51</v>
      </c>
      <c r="D40" s="3">
        <f>Tavola1!D40-Tavola1!D39</f>
        <v>44</v>
      </c>
      <c r="E40" s="3">
        <f>Tavola1!E40-Tavola1!E39</f>
        <v>-2</v>
      </c>
      <c r="F40" s="3">
        <f>Tavola1!F40-Tavola1!F39</f>
        <v>-1</v>
      </c>
      <c r="G40" s="3">
        <f>Tavola1!G40-Tavola1!G39</f>
        <v>-1</v>
      </c>
      <c r="H40" s="3">
        <f>Tavola1!H40-Tavola1!H39</f>
        <v>46</v>
      </c>
      <c r="I40" s="3">
        <f>Tavola1!I40-Tavola1!I39</f>
        <v>5</v>
      </c>
      <c r="J40" s="3">
        <f>Tavola1!J40-Tavola1!J39</f>
        <v>2</v>
      </c>
    </row>
    <row r="41" spans="1:10" x14ac:dyDescent="0.25">
      <c r="A41" s="4">
        <v>43929</v>
      </c>
      <c r="B41" s="3">
        <f>Tavola1!B41-Tavola1!B40</f>
        <v>2581</v>
      </c>
      <c r="C41" s="3">
        <f>Tavola1!C41-Tavola1!C40</f>
        <v>62</v>
      </c>
      <c r="D41" s="3">
        <f>Tavola1!D41-Tavola1!D40</f>
        <v>34</v>
      </c>
      <c r="E41" s="3">
        <f>Tavola1!E41-Tavola1!E40</f>
        <v>-7</v>
      </c>
      <c r="F41" s="3">
        <f>Tavola1!F41-Tavola1!F40</f>
        <v>1</v>
      </c>
      <c r="G41" s="3">
        <f>Tavola1!G41-Tavola1!G40</f>
        <v>-8</v>
      </c>
      <c r="H41" s="3">
        <f>Tavola1!H41-Tavola1!H40</f>
        <v>41</v>
      </c>
      <c r="I41" s="3">
        <f>Tavola1!I41-Tavola1!I40</f>
        <v>20</v>
      </c>
      <c r="J41" s="3">
        <f>Tavola1!J41-Tavola1!J40</f>
        <v>8</v>
      </c>
    </row>
    <row r="42" spans="1:10" x14ac:dyDescent="0.25">
      <c r="A42" s="4">
        <v>43930</v>
      </c>
      <c r="B42" s="3">
        <f>Tavola1!B42-Tavola1!B41</f>
        <v>1304</v>
      </c>
      <c r="C42" s="3">
        <f>Tavola1!C42-Tavola1!C41</f>
        <v>73</v>
      </c>
      <c r="D42" s="3">
        <f>Tavola1!D42-Tavola1!D41</f>
        <v>49</v>
      </c>
      <c r="E42" s="3">
        <f>Tavola1!E42-Tavola1!E41</f>
        <v>1</v>
      </c>
      <c r="F42" s="3">
        <f>Tavola1!F42-Tavola1!F41</f>
        <v>3</v>
      </c>
      <c r="G42" s="3">
        <f>Tavola1!G42-Tavola1!G41</f>
        <v>-2</v>
      </c>
      <c r="H42" s="3">
        <f>Tavola1!H42-Tavola1!H41</f>
        <v>48</v>
      </c>
      <c r="I42" s="3">
        <f>Tavola1!I42-Tavola1!I41</f>
        <v>19</v>
      </c>
      <c r="J42" s="3">
        <f>Tavola1!J42-Tavola1!J41</f>
        <v>5</v>
      </c>
    </row>
    <row r="43" spans="1:10" x14ac:dyDescent="0.25">
      <c r="A43" s="4">
        <v>43931</v>
      </c>
      <c r="B43" s="3">
        <f>Tavola1!B43-Tavola1!B42</f>
        <v>2414</v>
      </c>
      <c r="C43" s="3">
        <f>Tavola1!C43-Tavola1!C42</f>
        <v>70</v>
      </c>
      <c r="D43" s="3">
        <f>Tavola1!D43-Tavola1!D42</f>
        <v>25</v>
      </c>
      <c r="E43" s="3">
        <f>Tavola1!E43-Tavola1!E42</f>
        <v>1</v>
      </c>
      <c r="F43" s="3">
        <f>Tavola1!F43-Tavola1!F42</f>
        <v>2</v>
      </c>
      <c r="G43" s="3">
        <f>Tavola1!G43-Tavola1!G42</f>
        <v>-1</v>
      </c>
      <c r="H43" s="3">
        <f>Tavola1!H43-Tavola1!H42</f>
        <v>24</v>
      </c>
      <c r="I43" s="3">
        <f>Tavola1!I43-Tavola1!I42</f>
        <v>35</v>
      </c>
      <c r="J43" s="3">
        <f>Tavola1!J43-Tavola1!J42</f>
        <v>10</v>
      </c>
    </row>
    <row r="44" spans="1:10" x14ac:dyDescent="0.25">
      <c r="A44" s="4">
        <v>43932</v>
      </c>
      <c r="B44" s="3">
        <f>Tavola1!B44-Tavola1!B43</f>
        <v>2631</v>
      </c>
      <c r="C44" s="3">
        <f>Tavola1!C44-Tavola1!C43</f>
        <v>62</v>
      </c>
      <c r="D44" s="3">
        <f>Tavola1!D44-Tavola1!D43</f>
        <v>34</v>
      </c>
      <c r="E44" s="3">
        <f>Tavola1!E44-Tavola1!E43</f>
        <v>-10</v>
      </c>
      <c r="F44" s="3">
        <f>Tavola1!F44-Tavola1!F43</f>
        <v>-6</v>
      </c>
      <c r="G44" s="3">
        <f>Tavola1!G44-Tavola1!G43</f>
        <v>-4</v>
      </c>
      <c r="H44" s="3">
        <f>Tavola1!H44-Tavola1!H43</f>
        <v>44</v>
      </c>
      <c r="I44" s="3">
        <f>Tavola1!I44-Tavola1!I43</f>
        <v>22</v>
      </c>
      <c r="J44" s="3">
        <f>Tavola1!J44-Tavola1!J43</f>
        <v>6</v>
      </c>
    </row>
    <row r="45" spans="1:10" x14ac:dyDescent="0.25">
      <c r="A45" s="4">
        <v>43933</v>
      </c>
      <c r="B45" s="3">
        <f>Tavola1!B45-Tavola1!B44</f>
        <v>2311</v>
      </c>
      <c r="C45" s="3">
        <f>Tavola1!C45-Tavola1!C44</f>
        <v>52</v>
      </c>
      <c r="D45" s="3">
        <f>Tavola1!D45-Tavola1!D44</f>
        <v>29</v>
      </c>
      <c r="E45" s="3">
        <f>Tavola1!E45-Tavola1!E44</f>
        <v>-15</v>
      </c>
      <c r="F45" s="3">
        <f>Tavola1!F45-Tavola1!F44</f>
        <v>-10</v>
      </c>
      <c r="G45" s="3">
        <f>Tavola1!G45-Tavola1!G44</f>
        <v>-5</v>
      </c>
      <c r="H45" s="3">
        <f>Tavola1!H45-Tavola1!H44</f>
        <v>44</v>
      </c>
      <c r="I45" s="3">
        <f>Tavola1!I45-Tavola1!I44</f>
        <v>14</v>
      </c>
      <c r="J45" s="3">
        <f>Tavola1!J45-Tavola1!J44</f>
        <v>9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5"/>
  <sheetViews>
    <sheetView showGridLines="0" workbookViewId="0">
      <pane ySplit="15" topLeftCell="A28" activePane="bottomLeft" state="frozen"/>
      <selection pane="bottomLeft" activeCell="A44" sqref="A44:J45"/>
    </sheetView>
  </sheetViews>
  <sheetFormatPr defaultRowHeight="15" outlineLevelRow="1" x14ac:dyDescent="0.25"/>
  <cols>
    <col min="2" max="10" width="10.7109375" customWidth="1"/>
  </cols>
  <sheetData>
    <row r="1" spans="1:10" ht="25.5" customHeight="1" x14ac:dyDescent="0.25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5.5" x14ac:dyDescent="0.25">
      <c r="A2" s="10"/>
      <c r="B2" s="11" t="s">
        <v>0</v>
      </c>
      <c r="C2" s="11" t="s">
        <v>19</v>
      </c>
      <c r="D2" s="11" t="s">
        <v>2</v>
      </c>
      <c r="E2" s="12" t="s">
        <v>3</v>
      </c>
      <c r="F2" s="12" t="s">
        <v>17</v>
      </c>
      <c r="G2" s="11" t="s">
        <v>16</v>
      </c>
      <c r="H2" s="12" t="s">
        <v>4</v>
      </c>
      <c r="I2" s="11" t="s">
        <v>5</v>
      </c>
      <c r="J2" s="11" t="s">
        <v>6</v>
      </c>
    </row>
    <row r="3" spans="1:10" hidden="1" outlineLevel="1" x14ac:dyDescent="0.25">
      <c r="A3" s="4">
        <v>43891</v>
      </c>
      <c r="E3" s="5"/>
      <c r="F3" s="5"/>
      <c r="H3" s="5"/>
    </row>
    <row r="4" spans="1:10" hidden="1" outlineLevel="1" x14ac:dyDescent="0.25">
      <c r="A4" s="4">
        <v>43892</v>
      </c>
      <c r="E4" s="5"/>
      <c r="F4" s="5"/>
      <c r="H4" s="5"/>
    </row>
    <row r="5" spans="1:10" hidden="1" outlineLevel="1" x14ac:dyDescent="0.25">
      <c r="A5" s="4">
        <v>43893</v>
      </c>
      <c r="E5" s="5"/>
      <c r="F5" s="5"/>
      <c r="H5" s="5"/>
    </row>
    <row r="6" spans="1:10" hidden="1" outlineLevel="1" x14ac:dyDescent="0.25">
      <c r="A6" s="4">
        <v>43894</v>
      </c>
      <c r="B6">
        <v>367</v>
      </c>
      <c r="C6">
        <v>18</v>
      </c>
      <c r="D6">
        <v>18</v>
      </c>
      <c r="E6" s="5">
        <v>5</v>
      </c>
      <c r="F6" s="5"/>
      <c r="G6">
        <v>0</v>
      </c>
      <c r="H6" s="5">
        <v>13</v>
      </c>
      <c r="I6">
        <v>0</v>
      </c>
      <c r="J6">
        <v>0</v>
      </c>
    </row>
    <row r="7" spans="1:10" hidden="1" outlineLevel="1" x14ac:dyDescent="0.25">
      <c r="A7" s="4">
        <v>43895</v>
      </c>
      <c r="B7">
        <v>440</v>
      </c>
      <c r="C7">
        <v>21</v>
      </c>
      <c r="D7">
        <v>21</v>
      </c>
      <c r="E7" s="5">
        <v>6</v>
      </c>
      <c r="F7" s="5"/>
      <c r="G7">
        <v>0</v>
      </c>
      <c r="H7" s="5">
        <v>15</v>
      </c>
      <c r="I7">
        <v>0</v>
      </c>
      <c r="J7">
        <v>0</v>
      </c>
    </row>
    <row r="8" spans="1:10" hidden="1" outlineLevel="1" x14ac:dyDescent="0.25">
      <c r="A8" s="4">
        <v>43896</v>
      </c>
      <c r="B8">
        <v>547</v>
      </c>
      <c r="C8">
        <v>24</v>
      </c>
      <c r="D8">
        <v>24</v>
      </c>
      <c r="E8" s="5">
        <v>7</v>
      </c>
      <c r="F8" s="5"/>
      <c r="G8">
        <v>0</v>
      </c>
      <c r="H8" s="5">
        <v>17</v>
      </c>
      <c r="I8">
        <v>0</v>
      </c>
      <c r="J8">
        <v>0</v>
      </c>
    </row>
    <row r="9" spans="1:10" hidden="1" outlineLevel="1" x14ac:dyDescent="0.25">
      <c r="A9" s="4">
        <v>43897</v>
      </c>
      <c r="B9">
        <v>643</v>
      </c>
      <c r="C9">
        <v>35</v>
      </c>
      <c r="D9">
        <v>35</v>
      </c>
      <c r="E9" s="5">
        <v>8</v>
      </c>
      <c r="F9" s="5"/>
      <c r="G9">
        <v>0</v>
      </c>
      <c r="H9" s="5">
        <v>27</v>
      </c>
    </row>
    <row r="10" spans="1:10" hidden="1" outlineLevel="1" x14ac:dyDescent="0.25">
      <c r="A10" s="4">
        <v>43898</v>
      </c>
      <c r="E10" s="5"/>
      <c r="F10" s="5"/>
      <c r="G10">
        <v>0</v>
      </c>
      <c r="H10" s="5"/>
    </row>
    <row r="11" spans="1:10" hidden="1" outlineLevel="1" x14ac:dyDescent="0.25">
      <c r="A11" s="4">
        <v>43899</v>
      </c>
      <c r="B11">
        <v>836</v>
      </c>
      <c r="C11">
        <v>54</v>
      </c>
      <c r="D11">
        <v>54</v>
      </c>
      <c r="E11" s="5">
        <v>19</v>
      </c>
      <c r="F11" s="5"/>
      <c r="G11">
        <v>1</v>
      </c>
      <c r="H11" s="5">
        <v>35</v>
      </c>
      <c r="I11">
        <v>0</v>
      </c>
      <c r="J11">
        <v>0</v>
      </c>
    </row>
    <row r="12" spans="1:10" hidden="1" outlineLevel="1" x14ac:dyDescent="0.25">
      <c r="A12" s="4">
        <v>43900</v>
      </c>
      <c r="B12">
        <v>955</v>
      </c>
      <c r="C12">
        <v>62</v>
      </c>
      <c r="D12">
        <v>60</v>
      </c>
      <c r="E12" s="5">
        <v>19</v>
      </c>
      <c r="F12" s="5"/>
      <c r="G12">
        <v>1</v>
      </c>
      <c r="H12" s="5">
        <v>41</v>
      </c>
      <c r="I12">
        <v>2</v>
      </c>
      <c r="J12">
        <v>0</v>
      </c>
    </row>
    <row r="13" spans="1:10" hidden="1" outlineLevel="1" x14ac:dyDescent="0.25">
      <c r="A13" s="4">
        <v>43901</v>
      </c>
      <c r="E13" s="5"/>
      <c r="F13" s="5"/>
      <c r="G13">
        <v>1</v>
      </c>
      <c r="H13" s="5"/>
    </row>
    <row r="14" spans="1:10" hidden="1" outlineLevel="1" x14ac:dyDescent="0.25">
      <c r="A14" s="4">
        <v>43902</v>
      </c>
      <c r="E14" s="5"/>
      <c r="F14" s="5"/>
      <c r="G14">
        <v>5</v>
      </c>
      <c r="H14" s="5"/>
    </row>
    <row r="15" spans="1:10" hidden="1" outlineLevel="1" x14ac:dyDescent="0.25">
      <c r="A15" s="4">
        <v>43903</v>
      </c>
      <c r="B15">
        <v>1496</v>
      </c>
      <c r="C15">
        <v>130</v>
      </c>
      <c r="D15">
        <v>126</v>
      </c>
      <c r="E15" s="5">
        <v>44</v>
      </c>
      <c r="F15" s="5"/>
      <c r="G15">
        <v>7</v>
      </c>
      <c r="H15" s="5">
        <v>82</v>
      </c>
      <c r="I15">
        <v>2</v>
      </c>
      <c r="J15">
        <v>2</v>
      </c>
    </row>
    <row r="16" spans="1:10" collapsed="1" x14ac:dyDescent="0.25">
      <c r="A16" s="4">
        <v>43904</v>
      </c>
      <c r="B16" s="13">
        <f>(Tavola1!B16-Tavola1!B15)/Tavola1!B15</f>
        <v>0.40374331550802139</v>
      </c>
      <c r="C16" s="13">
        <f>(Tavola1!C16-Tavola1!C15)/Tavola1!C15</f>
        <v>0.2</v>
      </c>
      <c r="D16" s="13">
        <f>(Tavola1!D16-Tavola1!D15)/Tavola1!D15</f>
        <v>0.19047619047619047</v>
      </c>
      <c r="E16" s="13">
        <f>(Tavola1!E16-Tavola1!E15)/Tavola1!E15</f>
        <v>0.20454545454545456</v>
      </c>
      <c r="F16" s="13">
        <f>(Tavola1!F16-Tavola1!F15)/Tavola1!F15</f>
        <v>0.13513513513513514</v>
      </c>
      <c r="G16" s="13">
        <f>(Tavola1!G16-Tavola1!G15)/Tavola1!G15</f>
        <v>0.5714285714285714</v>
      </c>
      <c r="H16" s="13">
        <f>(Tavola1!H16-Tavola1!H15)/Tavola1!H15</f>
        <v>0.18292682926829268</v>
      </c>
      <c r="I16" s="13">
        <f>(Tavola1!I16-Tavola1!I15)/Tavola1!I15</f>
        <v>1</v>
      </c>
      <c r="J16" s="13">
        <f>(Tavola1!J16-Tavola1!J15)/Tavola1!J15</f>
        <v>0</v>
      </c>
    </row>
    <row r="17" spans="1:10" x14ac:dyDescent="0.25">
      <c r="A17" s="4">
        <v>43905</v>
      </c>
      <c r="B17" s="13">
        <f>(Tavola1!B17-Tavola1!B16)/Tavola1!B16</f>
        <v>0.16761904761904761</v>
      </c>
      <c r="C17" s="13">
        <f>(Tavola1!C17-Tavola1!C16)/Tavola1!C16</f>
        <v>0.20512820512820512</v>
      </c>
      <c r="D17" s="13">
        <f>(Tavola1!D17-Tavola1!D16)/Tavola1!D16</f>
        <v>0.19333333333333333</v>
      </c>
      <c r="E17" s="13">
        <f>(Tavola1!E17-Tavola1!E16)/Tavola1!E16</f>
        <v>0.33962264150943394</v>
      </c>
      <c r="F17" s="13">
        <f>(Tavola1!F17-Tavola1!F16)/Tavola1!F16</f>
        <v>0.33333333333333331</v>
      </c>
      <c r="G17" s="13">
        <f>(Tavola1!G17-Tavola1!G16)/Tavola1!G16</f>
        <v>0.36363636363636365</v>
      </c>
      <c r="H17" s="13">
        <f>(Tavola1!H17-Tavola1!H16)/Tavola1!H16</f>
        <v>0.1134020618556701</v>
      </c>
      <c r="I17" s="13">
        <f>(Tavola1!I17-Tavola1!I16)/Tavola1!I16</f>
        <v>0.75</v>
      </c>
      <c r="J17" s="13">
        <f>(Tavola1!J17-Tavola1!J16)/Tavola1!J16</f>
        <v>0</v>
      </c>
    </row>
    <row r="18" spans="1:10" x14ac:dyDescent="0.25">
      <c r="A18" s="4">
        <v>43906</v>
      </c>
      <c r="B18" s="13">
        <f>(Tavola1!B18-Tavola1!B17)/Tavola1!B17</f>
        <v>8.1973898858075045E-2</v>
      </c>
      <c r="C18" s="13">
        <f>(Tavola1!C18-Tavola1!C17)/Tavola1!C17</f>
        <v>0.13297872340425532</v>
      </c>
      <c r="D18" s="13">
        <f>(Tavola1!D18-Tavola1!D17)/Tavola1!D17</f>
        <v>0.13407821229050279</v>
      </c>
      <c r="E18" s="13">
        <f>(Tavola1!E18-Tavola1!E17)/Tavola1!E17</f>
        <v>0.3380281690140845</v>
      </c>
      <c r="F18" s="13">
        <f>(Tavola1!F18-Tavola1!F17)/Tavola1!F17</f>
        <v>0.3392857142857143</v>
      </c>
      <c r="G18" s="13">
        <f>(Tavola1!G18-Tavola1!G17)/Tavola1!G17</f>
        <v>0.33333333333333331</v>
      </c>
      <c r="H18" s="13">
        <f>(Tavola1!H18-Tavola1!H17)/Tavola1!H17</f>
        <v>0</v>
      </c>
      <c r="I18" s="13">
        <f>(Tavola1!I18-Tavola1!I17)/Tavola1!I17</f>
        <v>0.14285714285714285</v>
      </c>
      <c r="J18" s="13">
        <f>(Tavola1!J18-Tavola1!J17)/Tavola1!J17</f>
        <v>0</v>
      </c>
    </row>
    <row r="19" spans="1:10" x14ac:dyDescent="0.25">
      <c r="A19" s="4">
        <v>43907</v>
      </c>
      <c r="B19" s="13">
        <f>(Tavola1!B19-Tavola1!B18)/Tavola1!B18</f>
        <v>9.9133056916698076E-2</v>
      </c>
      <c r="C19" s="13">
        <f>(Tavola1!C19-Tavola1!C18)/Tavola1!C18</f>
        <v>0.11267605633802817</v>
      </c>
      <c r="D19" s="13">
        <f>(Tavola1!D19-Tavola1!D18)/Tavola1!D18</f>
        <v>0.11330049261083744</v>
      </c>
      <c r="E19" s="13">
        <f>(Tavola1!E19-Tavola1!E18)/Tavola1!E18</f>
        <v>0.2</v>
      </c>
      <c r="F19" s="13">
        <f>(Tavola1!F19-Tavola1!F18)/Tavola1!F18</f>
        <v>0.14666666666666667</v>
      </c>
      <c r="G19" s="13">
        <f>(Tavola1!G19-Tavola1!G18)/Tavola1!G18</f>
        <v>0.4</v>
      </c>
      <c r="H19" s="13">
        <f>(Tavola1!H19-Tavola1!H18)/Tavola1!H18</f>
        <v>3.7037037037037035E-2</v>
      </c>
      <c r="I19" s="13">
        <f>(Tavola1!I19-Tavola1!I18)/Tavola1!I18</f>
        <v>0</v>
      </c>
      <c r="J19" s="13">
        <f>(Tavola1!J19-Tavola1!J18)/Tavola1!J18</f>
        <v>0.5</v>
      </c>
    </row>
    <row r="20" spans="1:10" x14ac:dyDescent="0.25">
      <c r="A20" s="4">
        <v>43908</v>
      </c>
      <c r="B20" s="13">
        <f>(Tavola1!B20-Tavola1!B19)/Tavola1!B19</f>
        <v>0.12962962962962962</v>
      </c>
      <c r="C20" s="13">
        <f>(Tavola1!C20-Tavola1!C19)/Tavola1!C19</f>
        <v>0.189873417721519</v>
      </c>
      <c r="D20" s="13">
        <f>(Tavola1!D20-Tavola1!D19)/Tavola1!D19</f>
        <v>0.18141592920353983</v>
      </c>
      <c r="E20" s="13">
        <f>(Tavola1!E20-Tavola1!E19)/Tavola1!E19</f>
        <v>0.13157894736842105</v>
      </c>
      <c r="F20" s="13">
        <f>(Tavola1!F20-Tavola1!F19)/Tavola1!F19</f>
        <v>0.16279069767441862</v>
      </c>
      <c r="G20" s="13">
        <f>(Tavola1!G20-Tavola1!G19)/Tavola1!G19</f>
        <v>3.5714285714285712E-2</v>
      </c>
      <c r="H20" s="13">
        <f>(Tavola1!H20-Tavola1!H19)/Tavola1!H19</f>
        <v>0.23214285714285715</v>
      </c>
      <c r="I20" s="13">
        <f>(Tavola1!I20-Tavola1!I19)/Tavola1!I19</f>
        <v>0.5</v>
      </c>
      <c r="J20" s="13">
        <f>(Tavola1!J20-Tavola1!J19)/Tavola1!J19</f>
        <v>0</v>
      </c>
    </row>
    <row r="21" spans="1:10" x14ac:dyDescent="0.25">
      <c r="A21" s="4">
        <v>43909</v>
      </c>
      <c r="B21" s="13">
        <f>(Tavola1!B21-Tavola1!B20)/Tavola1!B20</f>
        <v>0.20248937462052216</v>
      </c>
      <c r="C21" s="13">
        <f>(Tavola1!C21-Tavola1!C20)/Tavola1!C20</f>
        <v>0.20567375886524822</v>
      </c>
      <c r="D21" s="13">
        <f>(Tavola1!D21-Tavola1!D20)/Tavola1!D20</f>
        <v>0.20224719101123595</v>
      </c>
      <c r="E21" s="13">
        <f>(Tavola1!E21-Tavola1!E20)/Tavola1!E20</f>
        <v>0.38759689922480622</v>
      </c>
      <c r="F21" s="13">
        <f>(Tavola1!F21-Tavola1!F20)/Tavola1!F20</f>
        <v>0.43</v>
      </c>
      <c r="G21" s="13">
        <f>(Tavola1!G21-Tavola1!G20)/Tavola1!G20</f>
        <v>0.2413793103448276</v>
      </c>
      <c r="H21" s="13">
        <f>(Tavola1!H21-Tavola1!H20)/Tavola1!H20</f>
        <v>2.8985507246376812E-2</v>
      </c>
      <c r="I21" s="13">
        <f>(Tavola1!I21-Tavola1!I20)/Tavola1!I20</f>
        <v>0.25</v>
      </c>
      <c r="J21" s="13">
        <f>(Tavola1!J21-Tavola1!J20)/Tavola1!J20</f>
        <v>0.33333333333333331</v>
      </c>
    </row>
    <row r="22" spans="1:10" x14ac:dyDescent="0.25">
      <c r="A22" s="4">
        <v>43910</v>
      </c>
      <c r="B22" s="13">
        <f>(Tavola1!B22-Tavola1!B21)/Tavola1!B21</f>
        <v>0.12799798030800302</v>
      </c>
      <c r="C22" s="13">
        <f>(Tavola1!C22-Tavola1!C21)/Tavola1!C21</f>
        <v>0.2</v>
      </c>
      <c r="D22" s="13">
        <f>(Tavola1!D22-Tavola1!D21)/Tavola1!D21</f>
        <v>0.18068535825545171</v>
      </c>
      <c r="E22" s="13">
        <f>(Tavola1!E22-Tavola1!E21)/Tavola1!E21</f>
        <v>0.17318435754189945</v>
      </c>
      <c r="F22" s="13">
        <f>(Tavola1!F22-Tavola1!F21)/Tavola1!F21</f>
        <v>0.17482517482517482</v>
      </c>
      <c r="G22" s="13">
        <f>(Tavola1!G22-Tavola1!G21)/Tavola1!G21</f>
        <v>0.16666666666666666</v>
      </c>
      <c r="H22" s="13">
        <f>(Tavola1!H22-Tavola1!H21)/Tavola1!H21</f>
        <v>0.19014084507042253</v>
      </c>
      <c r="I22" s="13">
        <f>(Tavola1!I22-Tavola1!I21)/Tavola1!I21</f>
        <v>0.66666666666666663</v>
      </c>
      <c r="J22" s="13">
        <f>(Tavola1!J22-Tavola1!J21)/Tavola1!J21</f>
        <v>0</v>
      </c>
    </row>
    <row r="23" spans="1:10" x14ac:dyDescent="0.25">
      <c r="A23" s="4">
        <v>43911</v>
      </c>
      <c r="B23" s="13">
        <f>(Tavola1!B23-Tavola1!B22)/Tavola1!B22</f>
        <v>9.2882721575649058E-2</v>
      </c>
      <c r="C23" s="13">
        <f>(Tavola1!C23-Tavola1!C22)/Tavola1!C22</f>
        <v>0.20098039215686275</v>
      </c>
      <c r="D23" s="13">
        <f>(Tavola1!D23-Tavola1!D22)/Tavola1!D22</f>
        <v>0.20844327176781002</v>
      </c>
      <c r="E23" s="13">
        <f>(Tavola1!E23-Tavola1!E22)/Tavola1!E22</f>
        <v>0.20952380952380953</v>
      </c>
      <c r="F23" s="13">
        <f>(Tavola1!F23-Tavola1!F22)/Tavola1!F22</f>
        <v>0.22619047619047619</v>
      </c>
      <c r="G23" s="13">
        <f>(Tavola1!G23-Tavola1!G22)/Tavola1!G22</f>
        <v>0.14285714285714285</v>
      </c>
      <c r="H23" s="13">
        <f>(Tavola1!H23-Tavola1!H22)/Tavola1!H22</f>
        <v>0.20710059171597633</v>
      </c>
      <c r="I23" s="13">
        <f>(Tavola1!I23-Tavola1!I22)/Tavola1!I22</f>
        <v>0.04</v>
      </c>
      <c r="J23" s="13">
        <f>(Tavola1!J23-Tavola1!J22)/Tavola1!J22</f>
        <v>0.5</v>
      </c>
    </row>
    <row r="24" spans="1:10" x14ac:dyDescent="0.25">
      <c r="A24" s="4">
        <v>43912</v>
      </c>
      <c r="B24" s="13">
        <f>(Tavola1!B24-Tavola1!B23)/Tavola1!B23</f>
        <v>0.14274011877943887</v>
      </c>
      <c r="C24" s="13">
        <f>(Tavola1!C24-Tavola1!C23)/Tavola1!C23</f>
        <v>0.2857142857142857</v>
      </c>
      <c r="D24" s="13">
        <f>(Tavola1!D24-Tavola1!D23)/Tavola1!D23</f>
        <v>0.30131004366812225</v>
      </c>
      <c r="E24" s="13">
        <f>(Tavola1!E24-Tavola1!E23)/Tavola1!E23</f>
        <v>8.2677165354330714E-2</v>
      </c>
      <c r="F24" s="13">
        <f>(Tavola1!F24-Tavola1!F23)/Tavola1!F23</f>
        <v>6.7961165048543687E-2</v>
      </c>
      <c r="G24" s="13">
        <f>(Tavola1!G24-Tavola1!G23)/Tavola1!G23</f>
        <v>0.14583333333333334</v>
      </c>
      <c r="H24" s="13">
        <f>(Tavola1!H24-Tavola1!H23)/Tavola1!H23</f>
        <v>0.57352941176470584</v>
      </c>
      <c r="I24" s="13">
        <f>(Tavola1!I24-Tavola1!I23)/Tavola1!I23</f>
        <v>0</v>
      </c>
      <c r="J24" s="13">
        <f>(Tavola1!J24-Tavola1!J23)/Tavola1!J23</f>
        <v>0.33333333333333331</v>
      </c>
    </row>
    <row r="25" spans="1:10" x14ac:dyDescent="0.25">
      <c r="A25" s="4">
        <v>43913</v>
      </c>
      <c r="B25" s="13">
        <f>(Tavola1!B25-Tavola1!B24)/Tavola1!B24</f>
        <v>0.1424731182795699</v>
      </c>
      <c r="C25" s="13">
        <f>(Tavola1!C25-Tavola1!C24)/Tavola1!C24</f>
        <v>0.14444444444444443</v>
      </c>
      <c r="D25" s="13">
        <f>(Tavola1!D25-Tavola1!D24)/Tavola1!D24</f>
        <v>0.14261744966442952</v>
      </c>
      <c r="E25" s="13">
        <f>(Tavola1!E25-Tavola1!E24)/Tavola1!E24</f>
        <v>0.12727272727272726</v>
      </c>
      <c r="F25" s="13">
        <f>(Tavola1!F25-Tavola1!F24)/Tavola1!F24</f>
        <v>0.13636363636363635</v>
      </c>
      <c r="G25" s="13">
        <f>(Tavola1!G25-Tavola1!G24)/Tavola1!G24</f>
        <v>9.0909090909090912E-2</v>
      </c>
      <c r="H25" s="13">
        <f>(Tavola1!H25-Tavola1!H24)/Tavola1!H24</f>
        <v>0.1557632398753894</v>
      </c>
      <c r="I25" s="13">
        <f>(Tavola1!I25-Tavola1!I24)/Tavola1!I24</f>
        <v>3.8461538461538464E-2</v>
      </c>
      <c r="J25" s="13">
        <f>(Tavola1!J25-Tavola1!J24)/Tavola1!J24</f>
        <v>0.625</v>
      </c>
    </row>
    <row r="26" spans="1:10" x14ac:dyDescent="0.25">
      <c r="A26" s="4">
        <v>43914</v>
      </c>
      <c r="B26" s="13">
        <f>(Tavola1!B26-Tavola1!B25)/Tavola1!B25</f>
        <v>0.12470588235294118</v>
      </c>
      <c r="C26" s="13">
        <f>(Tavola1!C26-Tavola1!C25)/Tavola1!C25</f>
        <v>0.17337031900138697</v>
      </c>
      <c r="D26" s="13">
        <f>(Tavola1!D26-Tavola1!D25)/Tavola1!D25</f>
        <v>0.17327459618208516</v>
      </c>
      <c r="E26" s="13">
        <f>(Tavola1!E26-Tavola1!E25)/Tavola1!E25</f>
        <v>8.7096774193548387E-2</v>
      </c>
      <c r="F26" s="13">
        <f>(Tavola1!F26-Tavola1!F25)/Tavola1!F25</f>
        <v>0.08</v>
      </c>
      <c r="G26" s="13">
        <f>(Tavola1!G26-Tavola1!G25)/Tavola1!G25</f>
        <v>0.11666666666666667</v>
      </c>
      <c r="H26" s="13">
        <f>(Tavola1!H26-Tavola1!H25)/Tavola1!H25</f>
        <v>0.24528301886792453</v>
      </c>
      <c r="I26" s="13">
        <f>(Tavola1!I26-Tavola1!I25)/Tavola1!I25</f>
        <v>0</v>
      </c>
      <c r="J26" s="13">
        <f>(Tavola1!J26-Tavola1!J25)/Tavola1!J25</f>
        <v>0.53846153846153844</v>
      </c>
    </row>
    <row r="27" spans="1:10" x14ac:dyDescent="0.25">
      <c r="A27" s="4">
        <v>43915</v>
      </c>
      <c r="B27" s="13">
        <f>(Tavola1!B27-Tavola1!B26)/Tavola1!B26</f>
        <v>0.16792189679218969</v>
      </c>
      <c r="C27" s="13">
        <f>(Tavola1!C27-Tavola1!C26)/Tavola1!C26</f>
        <v>0.17494089834515367</v>
      </c>
      <c r="D27" s="13">
        <f>(Tavola1!D27-Tavola1!D26)/Tavola1!D26</f>
        <v>0.17146433041301626</v>
      </c>
      <c r="E27" s="13">
        <f>(Tavola1!E27-Tavola1!E26)/Tavola1!E26</f>
        <v>0.18397626112759644</v>
      </c>
      <c r="F27" s="13">
        <f>(Tavola1!F27-Tavola1!F26)/Tavola1!F26</f>
        <v>0.18148148148148149</v>
      </c>
      <c r="G27" s="13">
        <f>(Tavola1!G27-Tavola1!G26)/Tavola1!G26</f>
        <v>0.19402985074626866</v>
      </c>
      <c r="H27" s="13">
        <f>(Tavola1!H27-Tavola1!H26)/Tavola1!H26</f>
        <v>0.16233766233766234</v>
      </c>
      <c r="I27" s="13">
        <f>(Tavola1!I27-Tavola1!I26)/Tavola1!I26</f>
        <v>0.22222222222222221</v>
      </c>
      <c r="J27" s="13">
        <f>(Tavola1!J27-Tavola1!J26)/Tavola1!J26</f>
        <v>0.25</v>
      </c>
    </row>
    <row r="28" spans="1:10" x14ac:dyDescent="0.25">
      <c r="A28" s="4">
        <v>43916</v>
      </c>
      <c r="B28" s="13">
        <f>(Tavola1!B28-Tavola1!B27)/Tavola1!B27</f>
        <v>0.15333174110341533</v>
      </c>
      <c r="C28" s="13">
        <f>(Tavola1!C28-Tavola1!C27)/Tavola1!C27</f>
        <v>0.17102615694164991</v>
      </c>
      <c r="D28" s="13">
        <f>(Tavola1!D28-Tavola1!D27)/Tavola1!D27</f>
        <v>0.16987179487179488</v>
      </c>
      <c r="E28" s="13">
        <f>(Tavola1!E28-Tavola1!E27)/Tavola1!E27</f>
        <v>3.7593984962406013E-2</v>
      </c>
      <c r="F28" s="13">
        <f>(Tavola1!F28-Tavola1!F27)/Tavola1!F27</f>
        <v>8.4639498432601878E-2</v>
      </c>
      <c r="G28" s="13">
        <f>(Tavola1!G28-Tavola1!G27)/Tavola1!G27</f>
        <v>-0.15</v>
      </c>
      <c r="H28" s="13">
        <f>(Tavola1!H28-Tavola1!H27)/Tavola1!H27</f>
        <v>0.26815642458100558</v>
      </c>
      <c r="I28" s="13">
        <f>(Tavola1!I28-Tavola1!I27)/Tavola1!I27</f>
        <v>9.0909090909090912E-2</v>
      </c>
      <c r="J28" s="13">
        <f>(Tavola1!J28-Tavola1!J27)/Tavola1!J27</f>
        <v>0.32</v>
      </c>
    </row>
    <row r="29" spans="1:10" x14ac:dyDescent="0.25">
      <c r="A29" s="4">
        <v>43917</v>
      </c>
      <c r="B29" s="13">
        <f>(Tavola1!B29-Tavola1!B28)/Tavola1!B28</f>
        <v>0.14713191136881343</v>
      </c>
      <c r="C29" s="13">
        <f>(Tavola1!C29-Tavola1!C28)/Tavola1!C28</f>
        <v>8.247422680412371E-2</v>
      </c>
      <c r="D29" s="13">
        <f>(Tavola1!D29-Tavola1!D28)/Tavola1!D28</f>
        <v>6.6666666666666666E-2</v>
      </c>
      <c r="E29" s="13">
        <f>(Tavola1!E29-Tavola1!E28)/Tavola1!E28</f>
        <v>0.20772946859903382</v>
      </c>
      <c r="F29" s="13">
        <f>(Tavola1!F29-Tavola1!F28)/Tavola1!F28</f>
        <v>0.22832369942196531</v>
      </c>
      <c r="G29" s="13">
        <f>(Tavola1!G29-Tavola1!G28)/Tavola1!G28</f>
        <v>0.10294117647058823</v>
      </c>
      <c r="H29" s="13">
        <f>(Tavola1!H29-Tavola1!H28)/Tavola1!H28</f>
        <v>-1.908957415565345E-2</v>
      </c>
      <c r="I29" s="13">
        <f>(Tavola1!I29-Tavola1!I28)/Tavola1!I28</f>
        <v>0.47222222222222221</v>
      </c>
      <c r="J29" s="13">
        <f>(Tavola1!J29-Tavola1!J28)/Tavola1!J28</f>
        <v>0.18181818181818182</v>
      </c>
    </row>
    <row r="30" spans="1:10" x14ac:dyDescent="0.25">
      <c r="A30" s="4">
        <v>43918</v>
      </c>
      <c r="B30" s="13">
        <f>(Tavola1!B30-Tavola1!B29)/Tavola1!B29</f>
        <v>0.1820561422511057</v>
      </c>
      <c r="C30" s="13">
        <f>(Tavola1!C30-Tavola1!C29)/Tavola1!C29</f>
        <v>7.857142857142857E-2</v>
      </c>
      <c r="D30" s="13">
        <f>(Tavola1!D30-Tavola1!D29)/Tavola1!D29</f>
        <v>6.3356164383561647E-2</v>
      </c>
      <c r="E30" s="13">
        <f>(Tavola1!E30-Tavola1!E29)/Tavola1!E29</f>
        <v>2.4E-2</v>
      </c>
      <c r="F30" s="13">
        <f>(Tavola1!F30-Tavola1!F29)/Tavola1!F29</f>
        <v>3.7647058823529408E-2</v>
      </c>
      <c r="G30" s="13">
        <f>(Tavola1!G30-Tavola1!G29)/Tavola1!G29</f>
        <v>-5.3333333333333337E-2</v>
      </c>
      <c r="H30" s="13">
        <f>(Tavola1!H30-Tavola1!H29)/Tavola1!H29</f>
        <v>9.2814371257485026E-2</v>
      </c>
      <c r="I30" s="13">
        <f>(Tavola1!I30-Tavola1!I29)/Tavola1!I29</f>
        <v>0.13207547169811321</v>
      </c>
      <c r="J30" s="13">
        <f>(Tavola1!J30-Tavola1!J29)/Tavola1!J29</f>
        <v>0.46153846153846156</v>
      </c>
    </row>
    <row r="31" spans="1:10" x14ac:dyDescent="0.25">
      <c r="A31" s="4">
        <v>43919</v>
      </c>
      <c r="B31" s="13">
        <f>(Tavola1!B31-Tavola1!B30)/Tavola1!B30</f>
        <v>5.4825901038485031E-2</v>
      </c>
      <c r="C31" s="13">
        <f>(Tavola1!C31-Tavola1!C30)/Tavola1!C30</f>
        <v>7.4319352465047825E-2</v>
      </c>
      <c r="D31" s="13">
        <f>(Tavola1!D31-Tavola1!D30)/Tavola1!D30</f>
        <v>7.0853462157809979E-2</v>
      </c>
      <c r="E31" s="13">
        <f>(Tavola1!E31-Tavola1!E30)/Tavola1!E30</f>
        <v>1.953125E-2</v>
      </c>
      <c r="F31" s="13">
        <f>(Tavola1!F31-Tavola1!F30)/Tavola1!F30</f>
        <v>2.2675736961451247E-2</v>
      </c>
      <c r="G31" s="13">
        <f>(Tavola1!G31-Tavola1!G30)/Tavola1!G30</f>
        <v>0</v>
      </c>
      <c r="H31" s="13">
        <f>(Tavola1!H31-Tavola1!H30)/Tavola1!H30</f>
        <v>0.10684931506849316</v>
      </c>
      <c r="I31" s="13">
        <f>(Tavola1!I31-Tavola1!I30)/Tavola1!I30</f>
        <v>8.3333333333333329E-2</v>
      </c>
      <c r="J31" s="13">
        <f>(Tavola1!J31-Tavola1!J30)/Tavola1!J30</f>
        <v>0.14035087719298245</v>
      </c>
    </row>
    <row r="32" spans="1:10" x14ac:dyDescent="0.25">
      <c r="A32" s="4">
        <v>43920</v>
      </c>
      <c r="B32" s="13">
        <f>(Tavola1!B32-Tavola1!B31)/Tavola1!B31</f>
        <v>6.8336470247574929E-2</v>
      </c>
      <c r="C32" s="13">
        <f>(Tavola1!C32-Tavola1!C31)/Tavola1!C31</f>
        <v>6.5068493150684928E-2</v>
      </c>
      <c r="D32" s="13">
        <f>(Tavola1!D32-Tavola1!D31)/Tavola1!D31</f>
        <v>5.8646616541353384E-2</v>
      </c>
      <c r="E32" s="13">
        <f>(Tavola1!E32-Tavola1!E31)/Tavola1!E31</f>
        <v>7.0881226053639848E-2</v>
      </c>
      <c r="F32" s="13">
        <f>(Tavola1!F32-Tavola1!F31)/Tavola1!F31</f>
        <v>7.3170731707317069E-2</v>
      </c>
      <c r="G32" s="13">
        <f>(Tavola1!G32-Tavola1!G31)/Tavola1!G31</f>
        <v>5.6338028169014086E-2</v>
      </c>
      <c r="H32" s="13">
        <f>(Tavola1!H32-Tavola1!H31)/Tavola1!H31</f>
        <v>5.0742574257425746E-2</v>
      </c>
      <c r="I32" s="13">
        <f>(Tavola1!I32-Tavola1!I31)/Tavola1!I31</f>
        <v>9.2307692307692313E-2</v>
      </c>
      <c r="J32" s="13">
        <f>(Tavola1!J32-Tavola1!J31)/Tavola1!J31</f>
        <v>0.16923076923076924</v>
      </c>
    </row>
    <row r="33" spans="1:10" x14ac:dyDescent="0.25">
      <c r="A33" s="4">
        <v>43921</v>
      </c>
      <c r="B33" s="13">
        <f>(Tavola1!B33-Tavola1!B32)/Tavola1!B32</f>
        <v>5.9357636536116004E-2</v>
      </c>
      <c r="C33" s="13">
        <f>(Tavola1!C33-Tavola1!C32)/Tavola1!C32</f>
        <v>5.9163987138263666E-2</v>
      </c>
      <c r="D33" s="13">
        <f>(Tavola1!D33-Tavola1!D32)/Tavola1!D32</f>
        <v>5.9659090909090912E-2</v>
      </c>
      <c r="E33" s="13">
        <f>(Tavola1!E33-Tavola1!E32)/Tavola1!E32</f>
        <v>2.8622540250447227E-2</v>
      </c>
      <c r="F33" s="13">
        <f>(Tavola1!F33-Tavola1!F32)/Tavola1!F32</f>
        <v>3.9256198347107439E-2</v>
      </c>
      <c r="G33" s="13">
        <f>(Tavola1!G33-Tavola1!G32)/Tavola1!G32</f>
        <v>-0.04</v>
      </c>
      <c r="H33" s="13">
        <f>(Tavola1!H33-Tavola1!H32)/Tavola1!H32</f>
        <v>8.0094228504122497E-2</v>
      </c>
      <c r="I33" s="13">
        <f>(Tavola1!I33-Tavola1!I32)/Tavola1!I32</f>
        <v>4.2253521126760563E-2</v>
      </c>
      <c r="J33" s="13">
        <f>(Tavola1!J33-Tavola1!J32)/Tavola1!J32</f>
        <v>6.5789473684210523E-2</v>
      </c>
    </row>
    <row r="34" spans="1:10" x14ac:dyDescent="0.25">
      <c r="A34" s="4">
        <v>43922</v>
      </c>
      <c r="B34" s="13">
        <f>(Tavola1!B34-Tavola1!B33)/Tavola1!B33</f>
        <v>7.6883714980171422E-2</v>
      </c>
      <c r="C34" s="13">
        <f>(Tavola1!C34-Tavola1!C33)/Tavola1!C33</f>
        <v>4.3108682452944747E-2</v>
      </c>
      <c r="D34" s="13">
        <f>(Tavola1!D34-Tavola1!D33)/Tavola1!D33</f>
        <v>3.4852546916890083E-2</v>
      </c>
      <c r="E34" s="13">
        <f>(Tavola1!E34-Tavola1!E33)/Tavola1!E33</f>
        <v>-1.2173913043478261E-2</v>
      </c>
      <c r="F34" s="13">
        <f>(Tavola1!F34-Tavola1!F33)/Tavola1!F33</f>
        <v>-1.3916500994035786E-2</v>
      </c>
      <c r="G34" s="13">
        <f>(Tavola1!G34-Tavola1!G33)/Tavola1!G33</f>
        <v>0</v>
      </c>
      <c r="H34" s="13">
        <f>(Tavola1!H34-Tavola1!H33)/Tavola1!H33</f>
        <v>6.4340239912759001E-2</v>
      </c>
      <c r="I34" s="13">
        <f>(Tavola1!I34-Tavola1!I33)/Tavola1!I33</f>
        <v>0.16216216216216217</v>
      </c>
      <c r="J34" s="13">
        <f>(Tavola1!J34-Tavola1!J33)/Tavola1!J33</f>
        <v>8.6419753086419748E-2</v>
      </c>
    </row>
    <row r="35" spans="1:10" x14ac:dyDescent="0.25">
      <c r="A35" s="4">
        <v>43923</v>
      </c>
      <c r="B35" s="13">
        <f>(Tavola1!B35-Tavola1!B34)/Tavola1!B34</f>
        <v>5.9218341648847705E-2</v>
      </c>
      <c r="C35" s="13">
        <f>(Tavola1!C35-Tavola1!C34)/Tavola1!C34</f>
        <v>4.2491268917345754E-2</v>
      </c>
      <c r="D35" s="13">
        <f>(Tavola1!D35-Tavola1!D34)/Tavola1!D34</f>
        <v>4.0155440414507769E-2</v>
      </c>
      <c r="E35" s="13">
        <f>(Tavola1!E35-Tavola1!E34)/Tavola1!E34</f>
        <v>1.4084507042253521E-2</v>
      </c>
      <c r="F35" s="13">
        <f>(Tavola1!F35-Tavola1!F34)/Tavola1!F34</f>
        <v>1.4112903225806451E-2</v>
      </c>
      <c r="G35" s="13">
        <f>(Tavola1!G35-Tavola1!G34)/Tavola1!G34</f>
        <v>1.3888888888888888E-2</v>
      </c>
      <c r="H35" s="13">
        <f>(Tavola1!H35-Tavola1!H34)/Tavola1!H34</f>
        <v>5.5327868852459015E-2</v>
      </c>
      <c r="I35" s="13">
        <f>(Tavola1!I35-Tavola1!I34)/Tavola1!I34</f>
        <v>6.9767441860465115E-2</v>
      </c>
      <c r="J35" s="13">
        <f>(Tavola1!J35-Tavola1!J34)/Tavola1!J34</f>
        <v>5.6818181818181816E-2</v>
      </c>
    </row>
    <row r="36" spans="1:10" x14ac:dyDescent="0.25">
      <c r="A36" s="4">
        <v>43924</v>
      </c>
      <c r="B36" s="13">
        <f>(Tavola1!B36-Tavola1!B35)/Tavola1!B35</f>
        <v>4.7832669769528401E-2</v>
      </c>
      <c r="C36" s="13">
        <f>(Tavola1!C36-Tavola1!C35)/Tavola1!C35</f>
        <v>3.796761585706309E-2</v>
      </c>
      <c r="D36" s="13">
        <f>(Tavola1!D36-Tavola1!D35)/Tavola1!D35</f>
        <v>3.6114570361145702E-2</v>
      </c>
      <c r="E36" s="13">
        <f>(Tavola1!E36-Tavola1!E35)/Tavola1!E35</f>
        <v>5.5555555555555552E-2</v>
      </c>
      <c r="F36" s="13">
        <f>(Tavola1!F36-Tavola1!F35)/Tavola1!F35</f>
        <v>6.3618290258449298E-2</v>
      </c>
      <c r="G36" s="13">
        <f>(Tavola1!G36-Tavola1!G35)/Tavola1!G35</f>
        <v>0</v>
      </c>
      <c r="H36" s="13">
        <f>(Tavola1!H36-Tavola1!H35)/Tavola1!H35</f>
        <v>2.524271844660194E-2</v>
      </c>
      <c r="I36" s="13">
        <f>(Tavola1!I36-Tavola1!I35)/Tavola1!I35</f>
        <v>2.1739130434782608E-2</v>
      </c>
      <c r="J36" s="13">
        <f>(Tavola1!J36-Tavola1!J35)/Tavola1!J35</f>
        <v>8.6021505376344093E-2</v>
      </c>
    </row>
    <row r="37" spans="1:10" x14ac:dyDescent="0.25">
      <c r="A37" s="4">
        <v>43925</v>
      </c>
      <c r="B37" s="13">
        <f>(Tavola1!B37-Tavola1!B36)/Tavola1!B36</f>
        <v>6.4754361554104675E-2</v>
      </c>
      <c r="C37" s="13">
        <f>(Tavola1!C37-Tavola1!C36)/Tavola1!C36</f>
        <v>3.9268423883808502E-2</v>
      </c>
      <c r="D37" s="13">
        <f>(Tavola1!D37-Tavola1!D36)/Tavola1!D36</f>
        <v>3.7259615384615384E-2</v>
      </c>
      <c r="E37" s="13">
        <f>(Tavola1!E37-Tavola1!E36)/Tavola1!E36</f>
        <v>3.125E-2</v>
      </c>
      <c r="F37" s="13">
        <f>(Tavola1!F37-Tavola1!F36)/Tavola1!F36</f>
        <v>3.3644859813084113E-2</v>
      </c>
      <c r="G37" s="13">
        <f>(Tavola1!G37-Tavola1!G36)/Tavola1!G36</f>
        <v>1.3698630136986301E-2</v>
      </c>
      <c r="H37" s="13">
        <f>(Tavola1!H37-Tavola1!H36)/Tavola1!H36</f>
        <v>4.0719696969696968E-2</v>
      </c>
      <c r="I37" s="13">
        <f>(Tavola1!I37-Tavola1!I36)/Tavola1!I36</f>
        <v>1.0638297872340425E-2</v>
      </c>
      <c r="J37" s="13">
        <f>(Tavola1!J37-Tavola1!J36)/Tavola1!J36</f>
        <v>9.9009900990099015E-2</v>
      </c>
    </row>
    <row r="38" spans="1:10" x14ac:dyDescent="0.25">
      <c r="A38" s="4">
        <v>43926</v>
      </c>
      <c r="B38" s="13">
        <f>(Tavola1!B38-Tavola1!B37)/Tavola1!B37</f>
        <v>0.10092480900683555</v>
      </c>
      <c r="C38" s="13">
        <f>(Tavola1!C38-Tavola1!C37)/Tavola1!C37</f>
        <v>3.2091097308488616E-2</v>
      </c>
      <c r="D38" s="13">
        <f>(Tavola1!D38-Tavola1!D37)/Tavola1!D37</f>
        <v>2.7809965237543453E-2</v>
      </c>
      <c r="E38" s="13">
        <f>(Tavola1!E38-Tavola1!E37)/Tavola1!E37</f>
        <v>7.9744816586921844E-3</v>
      </c>
      <c r="F38" s="13">
        <f>(Tavola1!F38-Tavola1!F37)/Tavola1!F37</f>
        <v>5.4249547920433997E-3</v>
      </c>
      <c r="G38" s="13">
        <f>(Tavola1!G38-Tavola1!G37)/Tavola1!G37</f>
        <v>2.7027027027027029E-2</v>
      </c>
      <c r="H38" s="13">
        <f>(Tavola1!H38-Tavola1!H37)/Tavola1!H37</f>
        <v>3.9126478616924476E-2</v>
      </c>
      <c r="I38" s="13">
        <f>(Tavola1!I38-Tavola1!I37)/Tavola1!I37</f>
        <v>9.4736842105263161E-2</v>
      </c>
      <c r="J38" s="13">
        <f>(Tavola1!J38-Tavola1!J37)/Tavola1!J37</f>
        <v>4.5045045045045043E-2</v>
      </c>
    </row>
    <row r="39" spans="1:10" x14ac:dyDescent="0.25">
      <c r="A39" s="4">
        <v>43927</v>
      </c>
      <c r="B39" s="13">
        <f>(Tavola1!B39-Tavola1!B38)/Tavola1!B38</f>
        <v>7.1219868517165816E-2</v>
      </c>
      <c r="C39" s="13">
        <f>(Tavola1!C39-Tavola1!C38)/Tavola1!C38</f>
        <v>2.6078234704112337E-2</v>
      </c>
      <c r="D39" s="13">
        <f>(Tavola1!D39-Tavola1!D38)/Tavola1!D38</f>
        <v>2.3111612175873732E-2</v>
      </c>
      <c r="E39" s="13">
        <f>(Tavola1!E39-Tavola1!E38)/Tavola1!E38</f>
        <v>7.9113924050632917E-3</v>
      </c>
      <c r="F39" s="13">
        <f>(Tavola1!F39-Tavola1!F38)/Tavola1!F38</f>
        <v>1.2589928057553957E-2</v>
      </c>
      <c r="G39" s="13">
        <f>(Tavola1!G39-Tavola1!G38)/Tavola1!G38</f>
        <v>-2.6315789473684209E-2</v>
      </c>
      <c r="H39" s="13">
        <f>(Tavola1!H39-Tavola1!H38)/Tavola1!H38</f>
        <v>3.1523642732049037E-2</v>
      </c>
      <c r="I39" s="13">
        <f>(Tavola1!I39-Tavola1!I38)/Tavola1!I38</f>
        <v>3.8461538461538464E-2</v>
      </c>
      <c r="J39" s="13">
        <f>(Tavola1!J39-Tavola1!J38)/Tavola1!J38</f>
        <v>6.0344827586206899E-2</v>
      </c>
    </row>
    <row r="40" spans="1:10" x14ac:dyDescent="0.25">
      <c r="A40" s="4">
        <v>43928</v>
      </c>
      <c r="B40" s="13">
        <f>(Tavola1!B40-Tavola1!B39)/Tavola1!B39</f>
        <v>5.9367541766109783E-2</v>
      </c>
      <c r="C40" s="13">
        <f>(Tavola1!C40-Tavola1!C39)/Tavola1!C39</f>
        <v>2.4926686217008796E-2</v>
      </c>
      <c r="D40" s="13">
        <f>(Tavola1!D40-Tavola1!D39)/Tavola1!D39</f>
        <v>2.4242424242424242E-2</v>
      </c>
      <c r="E40" s="13">
        <f>(Tavola1!E40-Tavola1!E39)/Tavola1!E39</f>
        <v>-3.1397174254317113E-3</v>
      </c>
      <c r="F40" s="13">
        <f>(Tavola1!F40-Tavola1!F39)/Tavola1!F39</f>
        <v>-1.7761989342806395E-3</v>
      </c>
      <c r="G40" s="13">
        <f>(Tavola1!G40-Tavola1!G39)/Tavola1!G39</f>
        <v>-1.3513513513513514E-2</v>
      </c>
      <c r="H40" s="13">
        <f>(Tavola1!H40-Tavola1!H39)/Tavola1!H39</f>
        <v>3.9049235993208829E-2</v>
      </c>
      <c r="I40" s="13">
        <f>(Tavola1!I40-Tavola1!I39)/Tavola1!I39</f>
        <v>4.6296296296296294E-2</v>
      </c>
      <c r="J40" s="13">
        <f>(Tavola1!J40-Tavola1!J39)/Tavola1!J39</f>
        <v>1.6260162601626018E-2</v>
      </c>
    </row>
    <row r="41" spans="1:10" x14ac:dyDescent="0.25">
      <c r="A41" s="4">
        <v>43929</v>
      </c>
      <c r="B41" s="13">
        <f>(Tavola1!B41-Tavola1!B40)/Tavola1!B40</f>
        <v>0.10383393008005794</v>
      </c>
      <c r="C41" s="13">
        <f>(Tavola1!C41-Tavola1!C40)/Tavola1!C40</f>
        <v>2.9566046733428709E-2</v>
      </c>
      <c r="D41" s="13">
        <f>(Tavola1!D41-Tavola1!D40)/Tavola1!D40</f>
        <v>1.8289402904787519E-2</v>
      </c>
      <c r="E41" s="13">
        <f>(Tavola1!E41-Tavola1!E40)/Tavola1!E40</f>
        <v>-1.1023622047244094E-2</v>
      </c>
      <c r="F41" s="13">
        <f>(Tavola1!F41-Tavola1!F40)/Tavola1!F40</f>
        <v>1.7793594306049821E-3</v>
      </c>
      <c r="G41" s="13">
        <f>(Tavola1!G41-Tavola1!G40)/Tavola1!G40</f>
        <v>-0.1095890410958904</v>
      </c>
      <c r="H41" s="13">
        <f>(Tavola1!H41-Tavola1!H40)/Tavola1!H40</f>
        <v>3.349673202614379E-2</v>
      </c>
      <c r="I41" s="13">
        <f>(Tavola1!I41-Tavola1!I40)/Tavola1!I40</f>
        <v>0.17699115044247787</v>
      </c>
      <c r="J41" s="13">
        <f>(Tavola1!J41-Tavola1!J40)/Tavola1!J40</f>
        <v>6.4000000000000001E-2</v>
      </c>
    </row>
    <row r="42" spans="1:10" x14ac:dyDescent="0.25">
      <c r="A42" s="4">
        <v>43930</v>
      </c>
      <c r="B42" s="13">
        <f>(Tavola1!B42-Tavola1!B41)/Tavola1!B41</f>
        <v>4.7525329834536043E-2</v>
      </c>
      <c r="C42" s="13">
        <f>(Tavola1!C42-Tavola1!C41)/Tavola1!C41</f>
        <v>3.381194997684113E-2</v>
      </c>
      <c r="D42" s="13">
        <f>(Tavola1!D42-Tavola1!D41)/Tavola1!D41</f>
        <v>2.5884838880084523E-2</v>
      </c>
      <c r="E42" s="13">
        <f>(Tavola1!E42-Tavola1!E41)/Tavola1!E41</f>
        <v>1.5923566878980893E-3</v>
      </c>
      <c r="F42" s="13">
        <f>(Tavola1!F42-Tavola1!F41)/Tavola1!F41</f>
        <v>5.3285968028419185E-3</v>
      </c>
      <c r="G42" s="13">
        <f>(Tavola1!G42-Tavola1!G41)/Tavola1!G41</f>
        <v>-3.0769230769230771E-2</v>
      </c>
      <c r="H42" s="13">
        <f>(Tavola1!H42-Tavola1!H41)/Tavola1!H41</f>
        <v>3.7944664031620556E-2</v>
      </c>
      <c r="I42" s="13">
        <f>(Tavola1!I42-Tavola1!I41)/Tavola1!I41</f>
        <v>0.14285714285714285</v>
      </c>
      <c r="J42" s="13">
        <f>(Tavola1!J42-Tavola1!J41)/Tavola1!J41</f>
        <v>3.7593984962406013E-2</v>
      </c>
    </row>
    <row r="43" spans="1:10" x14ac:dyDescent="0.25">
      <c r="A43" s="4">
        <v>43931</v>
      </c>
      <c r="B43" s="13">
        <f>(Tavola1!B43-Tavola1!B42)/Tavola1!B42</f>
        <v>8.3988588128870639E-2</v>
      </c>
      <c r="C43" s="13">
        <f>(Tavola1!C43-Tavola1!C42)/Tavola1!C42</f>
        <v>3.1362007168458779E-2</v>
      </c>
      <c r="D43" s="13">
        <f>(Tavola1!D43-Tavola1!D42)/Tavola1!D42</f>
        <v>1.2873326467559218E-2</v>
      </c>
      <c r="E43" s="13">
        <f>(Tavola1!E43-Tavola1!E42)/Tavola1!E42</f>
        <v>1.589825119236884E-3</v>
      </c>
      <c r="F43" s="13">
        <f>(Tavola1!F43-Tavola1!F42)/Tavola1!F42</f>
        <v>3.5335689045936395E-3</v>
      </c>
      <c r="G43" s="13">
        <f>(Tavola1!G43-Tavola1!G42)/Tavola1!G42</f>
        <v>-1.5873015873015872E-2</v>
      </c>
      <c r="H43" s="13">
        <f>(Tavola1!H43-Tavola1!H42)/Tavola1!H42</f>
        <v>1.827875095201828E-2</v>
      </c>
      <c r="I43" s="13">
        <f>(Tavola1!I43-Tavola1!I42)/Tavola1!I42</f>
        <v>0.23026315789473684</v>
      </c>
      <c r="J43" s="13">
        <f>(Tavola1!J43-Tavola1!J42)/Tavola1!J42</f>
        <v>7.2463768115942032E-2</v>
      </c>
    </row>
    <row r="44" spans="1:10" x14ac:dyDescent="0.25">
      <c r="A44" s="4">
        <v>43932</v>
      </c>
      <c r="B44" s="13">
        <f>(Tavola1!B44-Tavola1!B43)/Tavola1!B43</f>
        <v>8.444601360893568E-2</v>
      </c>
      <c r="C44" s="13">
        <f>(Tavola1!C44-Tavola1!C43)/Tavola1!C43</f>
        <v>2.6933101650738488E-2</v>
      </c>
      <c r="D44" s="13">
        <f>(Tavola1!D44-Tavola1!D43)/Tavola1!D43</f>
        <v>1.728520589730554E-2</v>
      </c>
      <c r="E44" s="13">
        <f>(Tavola1!E44-Tavola1!E43)/Tavola1!E43</f>
        <v>-1.5873015873015872E-2</v>
      </c>
      <c r="F44" s="13">
        <f>(Tavola1!F44-Tavola1!F43)/Tavola1!F43</f>
        <v>-1.0563380281690141E-2</v>
      </c>
      <c r="G44" s="13">
        <f>(Tavola1!G44-Tavola1!G43)/Tavola1!G43</f>
        <v>-6.4516129032258063E-2</v>
      </c>
      <c r="H44" s="13">
        <f>(Tavola1!H44-Tavola1!H43)/Tavola1!H43</f>
        <v>3.2909498878085267E-2</v>
      </c>
      <c r="I44" s="13">
        <f>(Tavola1!I44-Tavola1!I43)/Tavola1!I43</f>
        <v>0.11764705882352941</v>
      </c>
      <c r="J44" s="13">
        <f>(Tavola1!J44-Tavola1!J43)/Tavola1!J43</f>
        <v>4.0540540540540543E-2</v>
      </c>
    </row>
    <row r="45" spans="1:10" x14ac:dyDescent="0.25">
      <c r="A45" s="4">
        <v>43933</v>
      </c>
      <c r="B45" s="13">
        <f>(Tavola1!B45-Tavola1!B44)/Tavola1!B44</f>
        <v>6.8399088406783673E-2</v>
      </c>
      <c r="C45" s="13">
        <f>(Tavola1!C45-Tavola1!C44)/Tavola1!C44</f>
        <v>2.1996615905245348E-2</v>
      </c>
      <c r="D45" s="13">
        <f>(Tavola1!D45-Tavola1!D44)/Tavola1!D44</f>
        <v>1.4492753623188406E-2</v>
      </c>
      <c r="E45" s="13">
        <f>(Tavola1!E45-Tavola1!E44)/Tavola1!E44</f>
        <v>-2.4193548387096774E-2</v>
      </c>
      <c r="F45" s="13">
        <f>(Tavola1!F45-Tavola1!F44)/Tavola1!F44</f>
        <v>-1.7793594306049824E-2</v>
      </c>
      <c r="G45" s="13">
        <f>(Tavola1!G45-Tavola1!G44)/Tavola1!G44</f>
        <v>-8.6206896551724144E-2</v>
      </c>
      <c r="H45" s="13">
        <f>(Tavola1!H45-Tavola1!H44)/Tavola1!H44</f>
        <v>3.1860970311368572E-2</v>
      </c>
      <c r="I45" s="13">
        <f>(Tavola1!I45-Tavola1!I44)/Tavola1!I44</f>
        <v>6.6985645933014357E-2</v>
      </c>
      <c r="J45" s="13">
        <f>(Tavola1!J45-Tavola1!J44)/Tavola1!J44</f>
        <v>5.844155844155844E-2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45"/>
  <sheetViews>
    <sheetView showGridLines="0" workbookViewId="0">
      <pane ySplit="15" topLeftCell="A28" activePane="bottomLeft" state="frozen"/>
      <selection pane="bottomLeft" activeCell="A44" sqref="A44:L45"/>
    </sheetView>
  </sheetViews>
  <sheetFormatPr defaultRowHeight="15" outlineLevelRow="1" x14ac:dyDescent="0.25"/>
  <cols>
    <col min="2" max="10" width="10.7109375" customWidth="1"/>
    <col min="11" max="12" width="10.85546875" customWidth="1"/>
  </cols>
  <sheetData>
    <row r="1" spans="1:12" ht="25.5" customHeight="1" x14ac:dyDescent="0.25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45.75" x14ac:dyDescent="0.25">
      <c r="A2" s="10"/>
      <c r="B2" s="15" t="s">
        <v>24</v>
      </c>
      <c r="C2" s="15" t="s">
        <v>23</v>
      </c>
      <c r="D2" s="15" t="s">
        <v>25</v>
      </c>
      <c r="E2" s="15" t="s">
        <v>26</v>
      </c>
      <c r="F2" s="15" t="s">
        <v>27</v>
      </c>
      <c r="G2" s="15" t="s">
        <v>28</v>
      </c>
      <c r="H2" s="15" t="s">
        <v>29</v>
      </c>
      <c r="I2" s="15" t="s">
        <v>30</v>
      </c>
      <c r="J2" s="15" t="s">
        <v>31</v>
      </c>
      <c r="K2" s="15" t="s">
        <v>33</v>
      </c>
      <c r="L2" s="15" t="s">
        <v>32</v>
      </c>
    </row>
    <row r="3" spans="1:12" hidden="1" outlineLevel="1" x14ac:dyDescent="0.25">
      <c r="A3" s="4">
        <v>43891</v>
      </c>
      <c r="E3" s="5"/>
      <c r="F3" s="5"/>
      <c r="H3" s="5"/>
    </row>
    <row r="4" spans="1:12" hidden="1" outlineLevel="1" x14ac:dyDescent="0.25">
      <c r="A4" s="4">
        <v>43892</v>
      </c>
      <c r="E4" s="5"/>
      <c r="F4" s="5"/>
      <c r="H4" s="5"/>
    </row>
    <row r="5" spans="1:12" hidden="1" outlineLevel="1" x14ac:dyDescent="0.25">
      <c r="A5" s="4">
        <v>43893</v>
      </c>
      <c r="E5" s="5"/>
      <c r="F5" s="5"/>
      <c r="H5" s="5"/>
    </row>
    <row r="6" spans="1:12" hidden="1" outlineLevel="1" x14ac:dyDescent="0.25">
      <c r="A6" s="4">
        <v>43894</v>
      </c>
      <c r="B6">
        <v>367</v>
      </c>
      <c r="C6">
        <v>18</v>
      </c>
      <c r="D6">
        <v>18</v>
      </c>
      <c r="E6" s="5">
        <v>5</v>
      </c>
      <c r="F6" s="5"/>
      <c r="G6">
        <v>0</v>
      </c>
      <c r="H6" s="5">
        <v>13</v>
      </c>
    </row>
    <row r="7" spans="1:12" hidden="1" outlineLevel="1" x14ac:dyDescent="0.25">
      <c r="A7" s="4">
        <v>43895</v>
      </c>
      <c r="B7">
        <v>440</v>
      </c>
      <c r="C7">
        <v>21</v>
      </c>
      <c r="D7">
        <v>21</v>
      </c>
      <c r="E7" s="5">
        <v>6</v>
      </c>
      <c r="F7" s="5"/>
      <c r="G7">
        <v>0</v>
      </c>
      <c r="H7" s="5">
        <v>15</v>
      </c>
    </row>
    <row r="8" spans="1:12" hidden="1" outlineLevel="1" x14ac:dyDescent="0.25">
      <c r="A8" s="4">
        <v>43896</v>
      </c>
      <c r="B8">
        <v>547</v>
      </c>
      <c r="C8">
        <v>24</v>
      </c>
      <c r="D8">
        <v>24</v>
      </c>
      <c r="E8" s="5">
        <v>7</v>
      </c>
      <c r="F8" s="5"/>
      <c r="G8">
        <v>0</v>
      </c>
      <c r="H8" s="5">
        <v>17</v>
      </c>
    </row>
    <row r="9" spans="1:12" hidden="1" outlineLevel="1" x14ac:dyDescent="0.25">
      <c r="A9" s="4">
        <v>43897</v>
      </c>
      <c r="B9">
        <v>643</v>
      </c>
      <c r="C9">
        <v>35</v>
      </c>
      <c r="D9">
        <v>35</v>
      </c>
      <c r="E9" s="5">
        <v>8</v>
      </c>
      <c r="F9" s="5"/>
      <c r="G9">
        <v>0</v>
      </c>
      <c r="H9" s="5">
        <v>27</v>
      </c>
    </row>
    <row r="10" spans="1:12" hidden="1" outlineLevel="1" x14ac:dyDescent="0.25">
      <c r="A10" s="4">
        <v>43898</v>
      </c>
      <c r="E10" s="5"/>
      <c r="F10" s="5"/>
      <c r="G10">
        <v>0</v>
      </c>
      <c r="H10" s="5"/>
    </row>
    <row r="11" spans="1:12" hidden="1" outlineLevel="1" x14ac:dyDescent="0.25">
      <c r="A11" s="4">
        <v>43899</v>
      </c>
      <c r="B11">
        <v>836</v>
      </c>
      <c r="C11">
        <v>54</v>
      </c>
      <c r="D11">
        <v>54</v>
      </c>
      <c r="E11" s="5">
        <v>19</v>
      </c>
      <c r="F11" s="5"/>
      <c r="G11">
        <v>1</v>
      </c>
      <c r="H11" s="5">
        <v>35</v>
      </c>
    </row>
    <row r="12" spans="1:12" hidden="1" outlineLevel="1" x14ac:dyDescent="0.25">
      <c r="A12" s="4">
        <v>43900</v>
      </c>
      <c r="B12">
        <v>955</v>
      </c>
      <c r="C12">
        <v>62</v>
      </c>
      <c r="D12">
        <v>60</v>
      </c>
      <c r="E12" s="5">
        <v>19</v>
      </c>
      <c r="F12" s="5"/>
      <c r="G12">
        <v>1</v>
      </c>
      <c r="H12" s="5">
        <v>41</v>
      </c>
    </row>
    <row r="13" spans="1:12" hidden="1" outlineLevel="1" x14ac:dyDescent="0.25">
      <c r="A13" s="4">
        <v>43901</v>
      </c>
      <c r="E13" s="5"/>
      <c r="F13" s="5"/>
      <c r="G13">
        <v>1</v>
      </c>
      <c r="H13" s="5"/>
    </row>
    <row r="14" spans="1:12" hidden="1" outlineLevel="1" x14ac:dyDescent="0.25">
      <c r="A14" s="4">
        <v>43902</v>
      </c>
      <c r="E14" s="5"/>
      <c r="F14" s="5"/>
      <c r="G14">
        <v>5</v>
      </c>
      <c r="H14" s="5"/>
    </row>
    <row r="15" spans="1:12" hidden="1" outlineLevel="1" x14ac:dyDescent="0.25">
      <c r="A15" s="4">
        <v>43903</v>
      </c>
      <c r="B15">
        <v>1496</v>
      </c>
      <c r="C15">
        <v>130</v>
      </c>
      <c r="D15">
        <v>126</v>
      </c>
      <c r="E15" s="5">
        <v>44</v>
      </c>
      <c r="F15" s="5"/>
      <c r="G15">
        <v>7</v>
      </c>
      <c r="H15" s="5">
        <v>82</v>
      </c>
    </row>
    <row r="16" spans="1:12" collapsed="1" x14ac:dyDescent="0.25">
      <c r="A16" s="4">
        <v>43904</v>
      </c>
      <c r="B16" s="14">
        <f>Tavola1!C16/Tavola1!B16</f>
        <v>7.4285714285714288E-2</v>
      </c>
      <c r="C16" s="14">
        <f>Tavola1!E16/Tavola1!C16</f>
        <v>0.33974358974358976</v>
      </c>
      <c r="D16" s="14">
        <f>Tavola1!F16/Tavola1!C16</f>
        <v>0.26923076923076922</v>
      </c>
      <c r="E16" s="14">
        <f>Tavola1!G16/Tavola1!C16</f>
        <v>7.0512820512820512E-2</v>
      </c>
      <c r="F16" s="14">
        <f>Tavola1!H16/Tavola1!C16</f>
        <v>0.62179487179487181</v>
      </c>
      <c r="G16" s="14">
        <f>Tavola1!I16/Tavola1!C16</f>
        <v>2.564102564102564E-2</v>
      </c>
      <c r="H16" s="14">
        <f>Tavola1!J16/Tavola1!C16</f>
        <v>1.282051282051282E-2</v>
      </c>
      <c r="I16" s="2">
        <f>Tavola1!J16/Tavola1!E16</f>
        <v>3.7735849056603772E-2</v>
      </c>
      <c r="J16" s="2">
        <f>Tavola1!J16/Tavola1!G16</f>
        <v>0.18181818181818182</v>
      </c>
    </row>
    <row r="17" spans="1:12" x14ac:dyDescent="0.25">
      <c r="A17" s="4">
        <v>43905</v>
      </c>
      <c r="B17" s="14">
        <f>Tavola1!C17/Tavola1!B17</f>
        <v>7.6672104404567704E-2</v>
      </c>
      <c r="C17" s="14">
        <f>Tavola1!E17/Tavola1!C17</f>
        <v>0.37765957446808512</v>
      </c>
      <c r="D17" s="14">
        <f>Tavola1!F17/Tavola1!C17</f>
        <v>0.2978723404255319</v>
      </c>
      <c r="E17" s="14">
        <f>Tavola1!G17/Tavola1!C17</f>
        <v>7.9787234042553196E-2</v>
      </c>
      <c r="F17" s="14">
        <f>Tavola1!H17/Tavola1!C17</f>
        <v>0.57446808510638303</v>
      </c>
      <c r="G17" s="14">
        <f>Tavola1!I17/Tavola1!C17</f>
        <v>3.7234042553191488E-2</v>
      </c>
      <c r="H17" s="14">
        <f>Tavola1!J17/Tavola1!C17</f>
        <v>1.0638297872340425E-2</v>
      </c>
      <c r="I17" s="2">
        <f>Tavola1!J17/Tavola1!E17</f>
        <v>2.8169014084507043E-2</v>
      </c>
      <c r="J17" s="2">
        <f>Tavola1!J17/Tavola1!G17</f>
        <v>0.13333333333333333</v>
      </c>
    </row>
    <row r="18" spans="1:12" x14ac:dyDescent="0.25">
      <c r="A18" s="4">
        <v>43906</v>
      </c>
      <c r="B18" s="14">
        <f>Tavola1!C18/Tavola1!B18</f>
        <v>8.0286468149264989E-2</v>
      </c>
      <c r="C18" s="14">
        <f>Tavola1!E18/Tavola1!C18</f>
        <v>0.4460093896713615</v>
      </c>
      <c r="D18" s="14">
        <f>Tavola1!F18/Tavola1!C18</f>
        <v>0.352112676056338</v>
      </c>
      <c r="E18" s="14">
        <f>Tavola1!G18/Tavola1!C18</f>
        <v>9.3896713615023469E-2</v>
      </c>
      <c r="F18" s="14">
        <f>Tavola1!H18/Tavola1!C18</f>
        <v>0.50704225352112675</v>
      </c>
      <c r="G18" s="14">
        <f>Tavola1!I18/Tavola1!C18</f>
        <v>3.7558685446009391E-2</v>
      </c>
      <c r="H18" s="14">
        <f>Tavola1!J18/Tavola1!C18</f>
        <v>9.3896713615023476E-3</v>
      </c>
      <c r="I18" s="2">
        <f>Tavola1!J18/Tavola1!E18</f>
        <v>2.1052631578947368E-2</v>
      </c>
      <c r="J18" s="2">
        <f>Tavola1!J18/Tavola1!G18</f>
        <v>0.1</v>
      </c>
    </row>
    <row r="19" spans="1:12" x14ac:dyDescent="0.25">
      <c r="A19" s="4">
        <v>43907</v>
      </c>
      <c r="B19" s="14">
        <f>Tavola1!C19/Tavola1!B19</f>
        <v>8.1275720164609058E-2</v>
      </c>
      <c r="C19" s="14">
        <f>Tavola1!E19/Tavola1!C19</f>
        <v>0.48101265822784811</v>
      </c>
      <c r="D19" s="14">
        <f>Tavola1!F19/Tavola1!C19</f>
        <v>0.3628691983122363</v>
      </c>
      <c r="E19" s="14">
        <f>Tavola1!G19/Tavola1!C19</f>
        <v>0.11814345991561181</v>
      </c>
      <c r="F19" s="14">
        <f>Tavola1!H19/Tavola1!C19</f>
        <v>0.47257383966244726</v>
      </c>
      <c r="G19" s="14">
        <f>Tavola1!I19/Tavola1!C19</f>
        <v>3.3755274261603373E-2</v>
      </c>
      <c r="H19" s="14">
        <f>Tavola1!J19/Tavola1!C19</f>
        <v>1.2658227848101266E-2</v>
      </c>
      <c r="I19" s="2">
        <f>Tavola1!J19/Tavola1!E19</f>
        <v>2.6315789473684209E-2</v>
      </c>
      <c r="J19" s="2">
        <f>Tavola1!J19/Tavola1!G19</f>
        <v>0.10714285714285714</v>
      </c>
      <c r="K19" s="2">
        <f>Tavola1!J19/Tavola1!E15</f>
        <v>6.8181818181818177E-2</v>
      </c>
      <c r="L19" s="2">
        <f>Tavola1!J19/Tavola1!G15</f>
        <v>0.42857142857142855</v>
      </c>
    </row>
    <row r="20" spans="1:12" x14ac:dyDescent="0.25">
      <c r="A20" s="4">
        <v>43908</v>
      </c>
      <c r="B20" s="14">
        <f>Tavola1!C20/Tavola1!B20</f>
        <v>8.5610200364298727E-2</v>
      </c>
      <c r="C20" s="14">
        <f>Tavola1!E20/Tavola1!C20</f>
        <v>0.45744680851063829</v>
      </c>
      <c r="D20" s="14">
        <f>Tavola1!F20/Tavola1!C20</f>
        <v>0.3546099290780142</v>
      </c>
      <c r="E20" s="14">
        <f>Tavola1!G20/Tavola1!C20</f>
        <v>0.10283687943262411</v>
      </c>
      <c r="F20" s="14">
        <f>Tavola1!H20/Tavola1!C20</f>
        <v>0.48936170212765956</v>
      </c>
      <c r="G20" s="14">
        <f>Tavola1!I20/Tavola1!C20</f>
        <v>4.2553191489361701E-2</v>
      </c>
      <c r="H20" s="14">
        <f>Tavola1!J20/Tavola1!C20</f>
        <v>1.0638297872340425E-2</v>
      </c>
      <c r="I20" s="2">
        <f>Tavola1!J20/Tavola1!E20</f>
        <v>2.3255813953488372E-2</v>
      </c>
      <c r="J20" s="2">
        <f>Tavola1!J20/Tavola1!G20</f>
        <v>0.10344827586206896</v>
      </c>
      <c r="K20" s="2">
        <f>Tavola1!J20/Tavola1!E16</f>
        <v>5.6603773584905662E-2</v>
      </c>
      <c r="L20" s="2">
        <f>Tavola1!J20/Tavola1!G16</f>
        <v>0.27272727272727271</v>
      </c>
    </row>
    <row r="21" spans="1:12" x14ac:dyDescent="0.25">
      <c r="A21" s="4">
        <v>43909</v>
      </c>
      <c r="B21" s="14">
        <f>Tavola1!C21/Tavola1!B21</f>
        <v>8.5836909871244635E-2</v>
      </c>
      <c r="C21" s="14">
        <f>Tavola1!E21/Tavola1!C21</f>
        <v>0.52647058823529413</v>
      </c>
      <c r="D21" s="14">
        <f>Tavola1!F21/Tavola1!C21</f>
        <v>0.42058823529411765</v>
      </c>
      <c r="E21" s="14">
        <f>Tavola1!G21/Tavola1!C21</f>
        <v>0.10588235294117647</v>
      </c>
      <c r="F21" s="14">
        <f>Tavola1!H21/Tavola1!C21</f>
        <v>0.41764705882352943</v>
      </c>
      <c r="G21" s="14">
        <f>Tavola1!I21/Tavola1!C21</f>
        <v>4.4117647058823532E-2</v>
      </c>
      <c r="H21" s="14">
        <f>Tavola1!J21/Tavola1!C21</f>
        <v>1.1764705882352941E-2</v>
      </c>
      <c r="I21" s="2">
        <f>Tavola1!J21/Tavola1!E21</f>
        <v>2.23463687150838E-2</v>
      </c>
      <c r="J21" s="2">
        <f>Tavola1!J21/Tavola1!G21</f>
        <v>0.1111111111111111</v>
      </c>
      <c r="K21" s="2">
        <f>Tavola1!J21/Tavola1!E17</f>
        <v>5.6338028169014086E-2</v>
      </c>
      <c r="L21" s="2">
        <f>Tavola1!J21/Tavola1!G17</f>
        <v>0.26666666666666666</v>
      </c>
    </row>
    <row r="22" spans="1:12" x14ac:dyDescent="0.25">
      <c r="A22" s="4">
        <v>43910</v>
      </c>
      <c r="B22" s="14">
        <f>Tavola1!C22/Tavola1!B22</f>
        <v>9.1316025067144133E-2</v>
      </c>
      <c r="C22" s="14">
        <f>Tavola1!E22/Tavola1!C22</f>
        <v>0.51470588235294112</v>
      </c>
      <c r="D22" s="14">
        <f>Tavola1!F22/Tavola1!C22</f>
        <v>0.41176470588235292</v>
      </c>
      <c r="E22" s="14">
        <f>Tavola1!G22/Tavola1!C22</f>
        <v>0.10294117647058823</v>
      </c>
      <c r="F22" s="14">
        <f>Tavola1!H22/Tavola1!C22</f>
        <v>0.41421568627450983</v>
      </c>
      <c r="G22" s="14">
        <f>Tavola1!I22/Tavola1!C22</f>
        <v>6.1274509803921566E-2</v>
      </c>
      <c r="H22" s="14">
        <f>Tavola1!J22/Tavola1!C22</f>
        <v>9.8039215686274508E-3</v>
      </c>
      <c r="I22" s="2">
        <f>Tavola1!J22/Tavola1!E22</f>
        <v>1.9047619047619049E-2</v>
      </c>
      <c r="J22" s="2">
        <f>Tavola1!J22/Tavola1!G22</f>
        <v>9.5238095238095233E-2</v>
      </c>
      <c r="K22" s="2">
        <f>Tavola1!J22/Tavola1!E18</f>
        <v>4.2105263157894736E-2</v>
      </c>
      <c r="L22" s="2">
        <f>Tavola1!J22/Tavola1!G18</f>
        <v>0.2</v>
      </c>
    </row>
    <row r="23" spans="1:12" x14ac:dyDescent="0.25">
      <c r="A23" s="4">
        <v>43911</v>
      </c>
      <c r="B23" s="14">
        <f>Tavola1!C23/Tavola1!B23</f>
        <v>0.10034814663116937</v>
      </c>
      <c r="C23" s="14">
        <f>Tavola1!E23/Tavola1!C23</f>
        <v>0.51836734693877551</v>
      </c>
      <c r="D23" s="14">
        <f>Tavola1!F23/Tavola1!C23</f>
        <v>0.42040816326530611</v>
      </c>
      <c r="E23" s="14">
        <f>Tavola1!G23/Tavola1!C23</f>
        <v>9.7959183673469383E-2</v>
      </c>
      <c r="F23" s="14">
        <f>Tavola1!H23/Tavola1!C23</f>
        <v>0.41632653061224489</v>
      </c>
      <c r="G23" s="14">
        <f>Tavola1!I23/Tavola1!C23</f>
        <v>5.3061224489795916E-2</v>
      </c>
      <c r="H23" s="14">
        <f>Tavola1!J23/Tavola1!C23</f>
        <v>1.2244897959183673E-2</v>
      </c>
      <c r="I23" s="2">
        <f>Tavola1!J23/Tavola1!E23</f>
        <v>2.3622047244094488E-2</v>
      </c>
      <c r="J23" s="2">
        <f>Tavola1!J23/Tavola1!G23</f>
        <v>0.125</v>
      </c>
      <c r="K23" s="2">
        <f>Tavola1!J23/Tavola1!E19</f>
        <v>5.2631578947368418E-2</v>
      </c>
      <c r="L23" s="2">
        <f>Tavola1!J23/Tavola1!G19</f>
        <v>0.21428571428571427</v>
      </c>
    </row>
    <row r="24" spans="1:12" x14ac:dyDescent="0.25">
      <c r="A24" s="4">
        <v>43912</v>
      </c>
      <c r="B24" s="14">
        <f>Tavola1!C24/Tavola1!B24</f>
        <v>0.11290322580645161</v>
      </c>
      <c r="C24" s="14">
        <f>Tavola1!E24/Tavola1!C24</f>
        <v>0.43650793650793651</v>
      </c>
      <c r="D24" s="14">
        <f>Tavola1!F24/Tavola1!C24</f>
        <v>0.34920634920634919</v>
      </c>
      <c r="E24" s="14">
        <f>Tavola1!G24/Tavola1!C24</f>
        <v>8.7301587301587297E-2</v>
      </c>
      <c r="F24" s="14">
        <f>Tavola1!H24/Tavola1!C24</f>
        <v>0.50952380952380949</v>
      </c>
      <c r="G24" s="14">
        <f>Tavola1!I24/Tavola1!C24</f>
        <v>4.1269841269841269E-2</v>
      </c>
      <c r="H24" s="14">
        <f>Tavola1!J24/Tavola1!C24</f>
        <v>1.2698412698412698E-2</v>
      </c>
      <c r="I24" s="2">
        <f>Tavola1!J24/Tavola1!E24</f>
        <v>2.9090909090909091E-2</v>
      </c>
      <c r="J24" s="2">
        <f>Tavola1!J24/Tavola1!G24</f>
        <v>0.14545454545454545</v>
      </c>
      <c r="K24" s="2">
        <f>Tavola1!J24/Tavola1!E20</f>
        <v>6.2015503875968991E-2</v>
      </c>
      <c r="L24" s="2">
        <f>Tavola1!J24/Tavola1!G20</f>
        <v>0.27586206896551724</v>
      </c>
    </row>
    <row r="25" spans="1:12" x14ac:dyDescent="0.25">
      <c r="A25" s="4">
        <v>43913</v>
      </c>
      <c r="B25" s="14">
        <f>Tavola1!C25/Tavola1!B25</f>
        <v>0.11309803921568627</v>
      </c>
      <c r="C25" s="14">
        <f>Tavola1!E25/Tavola1!C25</f>
        <v>0.42995839112343964</v>
      </c>
      <c r="D25" s="14">
        <f>Tavola1!F25/Tavola1!C25</f>
        <v>0.34674063800277394</v>
      </c>
      <c r="E25" s="14">
        <f>Tavola1!G25/Tavola1!C25</f>
        <v>8.3217753120665747E-2</v>
      </c>
      <c r="F25" s="14">
        <f>Tavola1!H25/Tavola1!C25</f>
        <v>0.5145631067961165</v>
      </c>
      <c r="G25" s="14">
        <f>Tavola1!I25/Tavola1!C25</f>
        <v>3.7447988904299581E-2</v>
      </c>
      <c r="H25" s="14">
        <f>Tavola1!J25/Tavola1!C25</f>
        <v>1.8030513176144243E-2</v>
      </c>
      <c r="I25" s="2">
        <f>Tavola1!J25/Tavola1!E25</f>
        <v>4.1935483870967745E-2</v>
      </c>
      <c r="J25" s="2">
        <f>Tavola1!J25/Tavola1!G25</f>
        <v>0.21666666666666667</v>
      </c>
      <c r="K25" s="2">
        <f>Tavola1!J25/Tavola1!E21</f>
        <v>7.2625698324022353E-2</v>
      </c>
      <c r="L25" s="2">
        <f>Tavola1!J25/Tavola1!G21</f>
        <v>0.3611111111111111</v>
      </c>
    </row>
    <row r="26" spans="1:12" x14ac:dyDescent="0.25">
      <c r="A26" s="4">
        <v>43914</v>
      </c>
      <c r="B26" s="14">
        <f>Tavola1!C26/Tavola1!B26</f>
        <v>0.11799163179916318</v>
      </c>
      <c r="C26" s="14">
        <f>Tavola1!E26/Tavola1!C26</f>
        <v>0.39834515366430262</v>
      </c>
      <c r="D26" s="14">
        <f>Tavola1!F26/Tavola1!C26</f>
        <v>0.31914893617021278</v>
      </c>
      <c r="E26" s="14">
        <f>Tavola1!G26/Tavola1!C26</f>
        <v>7.9196217494089838E-2</v>
      </c>
      <c r="F26" s="14">
        <f>Tavola1!H26/Tavola1!C26</f>
        <v>0.54609929078014185</v>
      </c>
      <c r="G26" s="14">
        <f>Tavola1!I26/Tavola1!C26</f>
        <v>3.1914893617021274E-2</v>
      </c>
      <c r="H26" s="14">
        <f>Tavola1!J26/Tavola1!C26</f>
        <v>2.3640661938534278E-2</v>
      </c>
      <c r="I26" s="2">
        <f>Tavola1!J26/Tavola1!E26</f>
        <v>5.9347181008902079E-2</v>
      </c>
      <c r="J26" s="2">
        <f>Tavola1!J26/Tavola1!G26</f>
        <v>0.29850746268656714</v>
      </c>
      <c r="K26" s="2">
        <f>Tavola1!J26/Tavola1!E22</f>
        <v>9.5238095238095233E-2</v>
      </c>
      <c r="L26" s="2">
        <f>Tavola1!J26/Tavola1!G22</f>
        <v>0.47619047619047616</v>
      </c>
    </row>
    <row r="27" spans="1:12" x14ac:dyDescent="0.25">
      <c r="A27" s="4">
        <v>43915</v>
      </c>
      <c r="B27" s="14">
        <f>Tavola1!C27/Tavola1!B27</f>
        <v>0.11870074038691188</v>
      </c>
      <c r="C27" s="14">
        <f>Tavola1!E27/Tavola1!C27</f>
        <v>0.40140845070422537</v>
      </c>
      <c r="D27" s="14">
        <f>Tavola1!F27/Tavola1!C27</f>
        <v>0.32092555331991951</v>
      </c>
      <c r="E27" s="14">
        <f>Tavola1!G27/Tavola1!C27</f>
        <v>8.0482897384305835E-2</v>
      </c>
      <c r="F27" s="14">
        <f>Tavola1!H27/Tavola1!C27</f>
        <v>0.54024144869215296</v>
      </c>
      <c r="G27" s="14">
        <f>Tavola1!I27/Tavola1!C27</f>
        <v>3.3199195171026159E-2</v>
      </c>
      <c r="H27" s="14">
        <f>Tavola1!J27/Tavola1!C27</f>
        <v>2.5150905432595575E-2</v>
      </c>
      <c r="I27" s="2">
        <f>Tavola1!J27/Tavola1!E27</f>
        <v>6.2656641604010022E-2</v>
      </c>
      <c r="J27" s="2">
        <f>Tavola1!J27/Tavola1!G27</f>
        <v>0.3125</v>
      </c>
      <c r="K27" s="2">
        <f>Tavola1!J27/Tavola1!E23</f>
        <v>9.8425196850393706E-2</v>
      </c>
      <c r="L27" s="2">
        <f>Tavola1!J27/Tavola1!G23</f>
        <v>0.52083333333333337</v>
      </c>
    </row>
    <row r="28" spans="1:12" x14ac:dyDescent="0.25">
      <c r="A28" s="4">
        <v>43916</v>
      </c>
      <c r="B28" s="14">
        <f>Tavola1!C28/Tavola1!B28</f>
        <v>0.12052184717332781</v>
      </c>
      <c r="C28" s="14">
        <f>Tavola1!E28/Tavola1!C28</f>
        <v>0.35567010309278352</v>
      </c>
      <c r="D28" s="14">
        <f>Tavola1!F28/Tavola1!C28</f>
        <v>0.29725085910652921</v>
      </c>
      <c r="E28" s="14">
        <f>Tavola1!G28/Tavola1!C28</f>
        <v>5.8419243986254296E-2</v>
      </c>
      <c r="F28" s="14">
        <f>Tavola1!H28/Tavola1!C28</f>
        <v>0.58505154639175261</v>
      </c>
      <c r="G28" s="14">
        <f>Tavola1!I28/Tavola1!C28</f>
        <v>3.0927835051546393E-2</v>
      </c>
      <c r="H28" s="14">
        <f>Tavola1!J28/Tavola1!C28</f>
        <v>2.8350515463917526E-2</v>
      </c>
      <c r="I28" s="2">
        <f>Tavola1!J28/Tavola1!E28</f>
        <v>7.9710144927536225E-2</v>
      </c>
      <c r="J28" s="2">
        <f>Tavola1!J28/Tavola1!G28</f>
        <v>0.48529411764705882</v>
      </c>
      <c r="K28" s="2">
        <f>Tavola1!J28/Tavola1!E24</f>
        <v>0.12</v>
      </c>
      <c r="L28" s="2">
        <f>Tavola1!J28/Tavola1!G24</f>
        <v>0.6</v>
      </c>
    </row>
    <row r="29" spans="1:12" x14ac:dyDescent="0.25">
      <c r="A29" s="4">
        <v>43917</v>
      </c>
      <c r="B29" s="14">
        <f>Tavola1!C29/Tavola1!B29</f>
        <v>0.11372867587327376</v>
      </c>
      <c r="C29" s="14">
        <f>Tavola1!E29/Tavola1!C29</f>
        <v>0.3968253968253968</v>
      </c>
      <c r="D29" s="14">
        <f>Tavola1!F29/Tavola1!C29</f>
        <v>0.33730158730158732</v>
      </c>
      <c r="E29" s="14">
        <f>Tavola1!G29/Tavola1!C29</f>
        <v>5.9523809523809521E-2</v>
      </c>
      <c r="F29" s="14">
        <f>Tavola1!H29/Tavola1!C29</f>
        <v>0.53015873015873016</v>
      </c>
      <c r="G29" s="14">
        <f>Tavola1!I29/Tavola1!C29</f>
        <v>4.2063492063492067E-2</v>
      </c>
      <c r="H29" s="14">
        <f>Tavola1!J29/Tavola1!C29</f>
        <v>3.0952380952380953E-2</v>
      </c>
      <c r="I29" s="2">
        <f>Tavola1!J29/Tavola1!E29</f>
        <v>7.8E-2</v>
      </c>
      <c r="J29" s="2">
        <f>Tavola1!J29/Tavola1!G29</f>
        <v>0.52</v>
      </c>
      <c r="K29" s="2">
        <f>Tavola1!J29/Tavola1!E25</f>
        <v>0.12580645161290321</v>
      </c>
      <c r="L29" s="2">
        <f>Tavola1!J29/Tavola1!G25</f>
        <v>0.65</v>
      </c>
    </row>
    <row r="30" spans="1:12" x14ac:dyDescent="0.25">
      <c r="A30" s="4">
        <v>43918</v>
      </c>
      <c r="B30" s="14">
        <f>Tavola1!C30/Tavola1!B30</f>
        <v>0.10377214416615761</v>
      </c>
      <c r="C30" s="14">
        <f>Tavola1!E30/Tavola1!C30</f>
        <v>0.37674760853568801</v>
      </c>
      <c r="D30" s="14">
        <f>Tavola1!F30/Tavola1!C30</f>
        <v>0.32450331125827814</v>
      </c>
      <c r="E30" s="14">
        <f>Tavola1!G30/Tavola1!C30</f>
        <v>5.2244297277409861E-2</v>
      </c>
      <c r="F30" s="14">
        <f>Tavola1!H30/Tavola1!C30</f>
        <v>0.53715967623252392</v>
      </c>
      <c r="G30" s="14">
        <f>Tavola1!I30/Tavola1!C30</f>
        <v>4.4150110375275942E-2</v>
      </c>
      <c r="H30" s="14">
        <f>Tavola1!J30/Tavola1!C30</f>
        <v>4.194260485651214E-2</v>
      </c>
      <c r="I30" s="2">
        <f>Tavola1!J30/Tavola1!E30</f>
        <v>0.111328125</v>
      </c>
      <c r="J30" s="2">
        <f>Tavola1!J30/Tavola1!G30</f>
        <v>0.80281690140845074</v>
      </c>
      <c r="K30" s="2">
        <f>Tavola1!J30/Tavola1!E26</f>
        <v>0.16913946587537093</v>
      </c>
      <c r="L30" s="2">
        <f>Tavola1!J30/Tavola1!G26</f>
        <v>0.85074626865671643</v>
      </c>
    </row>
    <row r="31" spans="1:12" x14ac:dyDescent="0.25">
      <c r="A31" s="4">
        <v>43919</v>
      </c>
      <c r="B31" s="14">
        <f>Tavola1!C31/Tavola1!B31</f>
        <v>0.10568987983205444</v>
      </c>
      <c r="C31" s="14">
        <f>Tavola1!E31/Tavola1!C31</f>
        <v>0.35753424657534244</v>
      </c>
      <c r="D31" s="14">
        <f>Tavola1!F31/Tavola1!C31</f>
        <v>0.30890410958904108</v>
      </c>
      <c r="E31" s="14">
        <f>Tavola1!G31/Tavola1!C31</f>
        <v>4.8630136986301371E-2</v>
      </c>
      <c r="F31" s="14">
        <f>Tavola1!H31/Tavola1!C31</f>
        <v>0.55342465753424652</v>
      </c>
      <c r="G31" s="14">
        <f>Tavola1!I31/Tavola1!C31</f>
        <v>4.4520547945205477E-2</v>
      </c>
      <c r="H31" s="14">
        <f>Tavola1!J31/Tavola1!C31</f>
        <v>4.4520547945205477E-2</v>
      </c>
      <c r="I31" s="2">
        <f>Tavola1!J31/Tavola1!E31</f>
        <v>0.12452107279693486</v>
      </c>
      <c r="J31" s="2">
        <f>Tavola1!J31/Tavola1!G31</f>
        <v>0.91549295774647887</v>
      </c>
      <c r="K31" s="2">
        <f>Tavola1!J31/Tavola1!E27</f>
        <v>0.16290726817042606</v>
      </c>
      <c r="L31" s="2">
        <f>Tavola1!J31/Tavola1!G27</f>
        <v>0.8125</v>
      </c>
    </row>
    <row r="32" spans="1:12" x14ac:dyDescent="0.25">
      <c r="A32" s="4">
        <v>43920</v>
      </c>
      <c r="B32" s="14">
        <f>Tavola1!C32/Tavola1!B32</f>
        <v>0.10536658083751185</v>
      </c>
      <c r="C32" s="14">
        <f>Tavola1!E32/Tavola1!C32</f>
        <v>0.3594855305466238</v>
      </c>
      <c r="D32" s="14">
        <f>Tavola1!F32/Tavola1!C32</f>
        <v>0.31125401929260449</v>
      </c>
      <c r="E32" s="14">
        <f>Tavola1!G32/Tavola1!C32</f>
        <v>4.8231511254019289E-2</v>
      </c>
      <c r="F32" s="14">
        <f>Tavola1!H32/Tavola1!C32</f>
        <v>0.54598070739549842</v>
      </c>
      <c r="G32" s="14">
        <f>Tavola1!I32/Tavola1!C32</f>
        <v>4.5659163987138263E-2</v>
      </c>
      <c r="H32" s="14">
        <f>Tavola1!J32/Tavola1!C32</f>
        <v>4.8874598070739551E-2</v>
      </c>
      <c r="I32" s="2">
        <f>Tavola1!J32/Tavola1!E32</f>
        <v>0.13595706618962433</v>
      </c>
      <c r="J32" s="2">
        <f>Tavola1!J32/Tavola1!G32</f>
        <v>1.0133333333333334</v>
      </c>
      <c r="K32" s="2">
        <f>Tavola1!J32/Tavola1!E28</f>
        <v>0.18357487922705315</v>
      </c>
      <c r="L32" s="2">
        <f>Tavola1!J32/Tavola1!G28</f>
        <v>1.1176470588235294</v>
      </c>
    </row>
    <row r="33" spans="1:12" x14ac:dyDescent="0.25">
      <c r="A33" s="4">
        <v>43921</v>
      </c>
      <c r="B33" s="14">
        <f>Tavola1!C33/Tavola1!B33</f>
        <v>0.10534731994371242</v>
      </c>
      <c r="C33" s="14">
        <f>Tavola1!E33/Tavola1!C33</f>
        <v>0.34911961141469339</v>
      </c>
      <c r="D33" s="14">
        <f>Tavola1!F33/Tavola1!C33</f>
        <v>0.30540376442015787</v>
      </c>
      <c r="E33" s="14">
        <f>Tavola1!G33/Tavola1!C33</f>
        <v>4.3715846994535519E-2</v>
      </c>
      <c r="F33" s="14">
        <f>Tavola1!H33/Tavola1!C33</f>
        <v>0.55676988463873711</v>
      </c>
      <c r="G33" s="14">
        <f>Tavola1!I33/Tavola1!C33</f>
        <v>4.4930176077717064E-2</v>
      </c>
      <c r="H33" s="14">
        <f>Tavola1!J33/Tavola1!C33</f>
        <v>4.9180327868852458E-2</v>
      </c>
      <c r="I33" s="2">
        <f>Tavola1!J33/Tavola1!E33</f>
        <v>0.1408695652173913</v>
      </c>
      <c r="J33" s="2">
        <f>Tavola1!J33/Tavola1!G33</f>
        <v>1.125</v>
      </c>
      <c r="K33" s="2">
        <f>Tavola1!J33/Tavola1!E29</f>
        <v>0.16200000000000001</v>
      </c>
      <c r="L33" s="2">
        <f>Tavola1!J33/Tavola1!G29</f>
        <v>1.08</v>
      </c>
    </row>
    <row r="34" spans="1:12" x14ac:dyDescent="0.25">
      <c r="A34" s="4">
        <v>43922</v>
      </c>
      <c r="B34" s="14">
        <f>Tavola1!C34/Tavola1!B34</f>
        <v>0.1020432406747446</v>
      </c>
      <c r="C34" s="14">
        <f>Tavola1!E34/Tavola1!C34</f>
        <v>0.33061699650756693</v>
      </c>
      <c r="D34" s="14">
        <f>Tavola1!F34/Tavola1!C34</f>
        <v>0.28870779976717115</v>
      </c>
      <c r="E34" s="14">
        <f>Tavola1!G34/Tavola1!C34</f>
        <v>4.190919674039581E-2</v>
      </c>
      <c r="F34" s="14">
        <f>Tavola1!H34/Tavola1!C34</f>
        <v>0.56810244470314319</v>
      </c>
      <c r="G34" s="14">
        <f>Tavola1!I34/Tavola1!C34</f>
        <v>5.0058207217694994E-2</v>
      </c>
      <c r="H34" s="14">
        <f>Tavola1!J34/Tavola1!C34</f>
        <v>5.1222351571594875E-2</v>
      </c>
      <c r="I34" s="2">
        <f>Tavola1!J34/Tavola1!E34</f>
        <v>0.15492957746478872</v>
      </c>
      <c r="J34" s="2">
        <f>Tavola1!J34/Tavola1!G34</f>
        <v>1.2222222222222223</v>
      </c>
      <c r="K34" s="2">
        <f>Tavola1!J34/Tavola1!E30</f>
        <v>0.171875</v>
      </c>
      <c r="L34" s="2">
        <f>Tavola1!J34/Tavola1!G30</f>
        <v>1.2394366197183098</v>
      </c>
    </row>
    <row r="35" spans="1:12" x14ac:dyDescent="0.25">
      <c r="A35" s="4">
        <v>43923</v>
      </c>
      <c r="B35" s="14">
        <f>Tavola1!C35/Tavola1!B35</f>
        <v>0.10043178377165929</v>
      </c>
      <c r="C35" s="14">
        <f>Tavola1!E35/Tavola1!C35</f>
        <v>0.32160804020100503</v>
      </c>
      <c r="D35" s="14">
        <f>Tavola1!F35/Tavola1!C35</f>
        <v>0.28084868788386375</v>
      </c>
      <c r="E35" s="14">
        <f>Tavola1!G35/Tavola1!C35</f>
        <v>4.0759352317141263E-2</v>
      </c>
      <c r="F35" s="14">
        <f>Tavola1!H35/Tavola1!C35</f>
        <v>0.57509771077610272</v>
      </c>
      <c r="G35" s="14">
        <f>Tavola1!I35/Tavola1!C35</f>
        <v>5.13679508654383E-2</v>
      </c>
      <c r="H35" s="14">
        <f>Tavola1!J35/Tavola1!C35</f>
        <v>5.1926298157453935E-2</v>
      </c>
      <c r="I35" s="2">
        <f>Tavola1!J35/Tavola1!E35</f>
        <v>0.16145833333333334</v>
      </c>
      <c r="J35" s="2">
        <f>Tavola1!J35/Tavola1!G35</f>
        <v>1.273972602739726</v>
      </c>
      <c r="K35" s="2">
        <f>Tavola1!J35/Tavola1!E31</f>
        <v>0.17816091954022989</v>
      </c>
      <c r="L35" s="2">
        <f>Tavola1!J35/Tavola1!G31</f>
        <v>1.3098591549295775</v>
      </c>
    </row>
    <row r="36" spans="1:12" x14ac:dyDescent="0.25">
      <c r="A36" s="4">
        <v>43924</v>
      </c>
      <c r="B36" s="14">
        <f>Tavola1!C36/Tavola1!B36</f>
        <v>9.948624638766991E-2</v>
      </c>
      <c r="C36" s="14">
        <f>Tavola1!E36/Tavola1!C36</f>
        <v>0.32705755782678858</v>
      </c>
      <c r="D36" s="14">
        <f>Tavola1!F36/Tavola1!C36</f>
        <v>0.28778913394298011</v>
      </c>
      <c r="E36" s="14">
        <f>Tavola1!G36/Tavola1!C36</f>
        <v>3.9268423883808502E-2</v>
      </c>
      <c r="F36" s="14">
        <f>Tavola1!H36/Tavola1!C36</f>
        <v>0.56804733727810652</v>
      </c>
      <c r="G36" s="14">
        <f>Tavola1!I36/Tavola1!C36</f>
        <v>5.0564819795589029E-2</v>
      </c>
      <c r="H36" s="14">
        <f>Tavola1!J36/Tavola1!C36</f>
        <v>5.4330285099515867E-2</v>
      </c>
      <c r="I36" s="2">
        <f>Tavola1!J36/Tavola1!E36</f>
        <v>0.16611842105263158</v>
      </c>
      <c r="J36" s="2">
        <f>Tavola1!J36/Tavola1!G36</f>
        <v>1.3835616438356164</v>
      </c>
      <c r="K36" s="2">
        <f>Tavola1!J36/Tavola1!E32</f>
        <v>0.18067978533094811</v>
      </c>
      <c r="L36" s="2">
        <f>Tavola1!J36/Tavola1!G32</f>
        <v>1.3466666666666667</v>
      </c>
    </row>
    <row r="37" spans="1:12" x14ac:dyDescent="0.25">
      <c r="A37" s="4">
        <v>43925</v>
      </c>
      <c r="B37" s="14">
        <f>Tavola1!C37/Tavola1!B37</f>
        <v>9.7104945717732205E-2</v>
      </c>
      <c r="C37" s="14">
        <f>Tavola1!E37/Tavola1!C37</f>
        <v>0.3245341614906832</v>
      </c>
      <c r="D37" s="14">
        <f>Tavola1!F37/Tavola1!C37</f>
        <v>0.28623188405797101</v>
      </c>
      <c r="E37" s="14">
        <f>Tavola1!G37/Tavola1!C37</f>
        <v>3.8302277432712216E-2</v>
      </c>
      <c r="F37" s="14">
        <f>Tavola1!H37/Tavola1!C37</f>
        <v>0.5688405797101449</v>
      </c>
      <c r="G37" s="14">
        <f>Tavola1!I37/Tavola1!C37</f>
        <v>4.917184265010352E-2</v>
      </c>
      <c r="H37" s="14">
        <f>Tavola1!J37/Tavola1!C37</f>
        <v>5.745341614906832E-2</v>
      </c>
      <c r="I37" s="2">
        <f>Tavola1!J37/Tavola1!E37</f>
        <v>0.17703349282296652</v>
      </c>
      <c r="J37" s="2">
        <f>Tavola1!J37/Tavola1!G37</f>
        <v>1.5</v>
      </c>
      <c r="K37" s="2">
        <f>Tavola1!J37/Tavola1!E33</f>
        <v>0.19304347826086957</v>
      </c>
      <c r="L37" s="2">
        <f>Tavola1!J37/Tavola1!G33</f>
        <v>1.5416666666666667</v>
      </c>
    </row>
    <row r="38" spans="1:12" x14ac:dyDescent="0.25">
      <c r="A38" s="4">
        <v>43926</v>
      </c>
      <c r="B38" s="14">
        <f>Tavola1!C38/Tavola1!B38</f>
        <v>9.1033601168736308E-2</v>
      </c>
      <c r="C38" s="14">
        <f>Tavola1!E38/Tavola1!C38</f>
        <v>0.31695085255767302</v>
      </c>
      <c r="D38" s="14">
        <f>Tavola1!F38/Tavola1!C38</f>
        <v>0.27883650952858574</v>
      </c>
      <c r="E38" s="14">
        <f>Tavola1!G38/Tavola1!C38</f>
        <v>3.8114343029087262E-2</v>
      </c>
      <c r="F38" s="14">
        <f>Tavola1!H38/Tavola1!C38</f>
        <v>0.57271815446339014</v>
      </c>
      <c r="G38" s="14">
        <f>Tavola1!I38/Tavola1!C38</f>
        <v>5.2156469408224673E-2</v>
      </c>
      <c r="H38" s="14">
        <f>Tavola1!J38/Tavola1!C38</f>
        <v>5.8174523570712136E-2</v>
      </c>
      <c r="I38" s="2">
        <f>Tavola1!J38/Tavola1!E38</f>
        <v>0.18354430379746836</v>
      </c>
      <c r="J38" s="2">
        <f>Tavola1!J38/Tavola1!G38</f>
        <v>1.5263157894736843</v>
      </c>
      <c r="K38" s="2">
        <f>Tavola1!J38/Tavola1!E34</f>
        <v>0.20422535211267606</v>
      </c>
      <c r="L38" s="2">
        <f>Tavola1!J38/Tavola1!G34</f>
        <v>1.6111111111111112</v>
      </c>
    </row>
    <row r="39" spans="1:12" x14ac:dyDescent="0.25">
      <c r="A39" s="4">
        <v>43927</v>
      </c>
      <c r="B39" s="14">
        <f>Tavola1!C39/Tavola1!B39</f>
        <v>8.7197408796454143E-2</v>
      </c>
      <c r="C39" s="14">
        <f>Tavola1!E39/Tavola1!C39</f>
        <v>0.31133919843597263</v>
      </c>
      <c r="D39" s="14">
        <f>Tavola1!F39/Tavola1!C39</f>
        <v>0.27517106549364612</v>
      </c>
      <c r="E39" s="14">
        <f>Tavola1!G39/Tavola1!C39</f>
        <v>3.6168132942326493E-2</v>
      </c>
      <c r="F39" s="14">
        <f>Tavola1!H39/Tavola1!C39</f>
        <v>0.5757575757575758</v>
      </c>
      <c r="G39" s="14">
        <f>Tavola1!I39/Tavola1!C39</f>
        <v>5.2785923753665691E-2</v>
      </c>
      <c r="H39" s="14">
        <f>Tavola1!J39/Tavola1!C39</f>
        <v>6.0117302052785926E-2</v>
      </c>
      <c r="I39" s="2">
        <f>Tavola1!J39/Tavola1!E39</f>
        <v>0.19309262166405022</v>
      </c>
      <c r="J39" s="2">
        <f>Tavola1!J39/Tavola1!G39</f>
        <v>1.6621621621621621</v>
      </c>
      <c r="K39" s="2">
        <f>Tavola1!J39/Tavola1!E35</f>
        <v>0.21354166666666666</v>
      </c>
      <c r="L39" s="2">
        <f>Tavola1!J39/Tavola1!G35</f>
        <v>1.6849315068493151</v>
      </c>
    </row>
    <row r="40" spans="1:12" x14ac:dyDescent="0.25">
      <c r="A40" s="4">
        <v>43928</v>
      </c>
      <c r="B40" s="14">
        <f>Tavola1!C40/Tavola1!B40</f>
        <v>8.4362553807780502E-2</v>
      </c>
      <c r="C40" s="14">
        <f>Tavola1!E40/Tavola1!C40</f>
        <v>0.3028135431568908</v>
      </c>
      <c r="D40" s="14">
        <f>Tavola1!F40/Tavola1!C40</f>
        <v>0.26800190748688602</v>
      </c>
      <c r="E40" s="14">
        <f>Tavola1!G40/Tavola1!C40</f>
        <v>3.4811635670004767E-2</v>
      </c>
      <c r="F40" s="14">
        <f>Tavola1!H40/Tavola1!C40</f>
        <v>0.58369098712446355</v>
      </c>
      <c r="G40" s="14">
        <f>Tavola1!I40/Tavola1!C40</f>
        <v>5.3886504530281355E-2</v>
      </c>
      <c r="H40" s="14">
        <f>Tavola1!J40/Tavola1!C40</f>
        <v>5.9608965188364331E-2</v>
      </c>
      <c r="I40" s="2">
        <f>Tavola1!J40/Tavola1!E40</f>
        <v>0.19685039370078741</v>
      </c>
      <c r="J40" s="2">
        <f>Tavola1!J40/Tavola1!G40</f>
        <v>1.7123287671232876</v>
      </c>
      <c r="K40" s="2">
        <f>Tavola1!J40/Tavola1!E36</f>
        <v>0.20559210526315788</v>
      </c>
      <c r="L40" s="2">
        <f>Tavola1!J40/Tavola1!G36</f>
        <v>1.7123287671232876</v>
      </c>
    </row>
    <row r="41" spans="1:12" x14ac:dyDescent="0.25">
      <c r="A41" s="4">
        <v>43929</v>
      </c>
      <c r="B41" s="14">
        <f>Tavola1!C41/Tavola1!B41</f>
        <v>7.8686493184634443E-2</v>
      </c>
      <c r="C41" s="14">
        <f>Tavola1!E41/Tavola1!C41</f>
        <v>0.29087540528022232</v>
      </c>
      <c r="D41" s="14">
        <f>Tavola1!F41/Tavola1!C41</f>
        <v>0.26076887447892544</v>
      </c>
      <c r="E41" s="14">
        <f>Tavola1!G41/Tavola1!C41</f>
        <v>3.0106530801296896E-2</v>
      </c>
      <c r="F41" s="14">
        <f>Tavola1!H41/Tavola1!C41</f>
        <v>0.58591940713293189</v>
      </c>
      <c r="G41" s="14">
        <f>Tavola1!I41/Tavola1!C41</f>
        <v>6.160259379342288E-2</v>
      </c>
      <c r="H41" s="14">
        <f>Tavola1!J41/Tavola1!C41</f>
        <v>6.160259379342288E-2</v>
      </c>
      <c r="I41" s="2">
        <f>Tavola1!J41/Tavola1!E41</f>
        <v>0.21178343949044587</v>
      </c>
      <c r="J41" s="2">
        <f>Tavola1!J41/Tavola1!G41</f>
        <v>2.046153846153846</v>
      </c>
      <c r="K41" s="2">
        <f>Tavola1!J41/Tavola1!E37</f>
        <v>0.21212121212121213</v>
      </c>
      <c r="L41" s="2">
        <f>Tavola1!J41/Tavola1!G37</f>
        <v>1.7972972972972974</v>
      </c>
    </row>
    <row r="42" spans="1:12" x14ac:dyDescent="0.25">
      <c r="A42" s="4">
        <v>43930</v>
      </c>
      <c r="B42" s="14">
        <f>Tavola1!C42/Tavola1!B42</f>
        <v>7.7656391343678244E-2</v>
      </c>
      <c r="C42" s="14">
        <f>Tavola1!E42/Tavola1!C42</f>
        <v>0.28181003584229392</v>
      </c>
      <c r="D42" s="14">
        <f>Tavola1!F42/Tavola1!C42</f>
        <v>0.25358422939068098</v>
      </c>
      <c r="E42" s="14">
        <f>Tavola1!G42/Tavola1!C42</f>
        <v>2.8225806451612902E-2</v>
      </c>
      <c r="F42" s="14">
        <f>Tavola1!H42/Tavola1!C42</f>
        <v>0.58826164874551967</v>
      </c>
      <c r="G42" s="14">
        <f>Tavola1!I42/Tavola1!C42</f>
        <v>6.8100358422939072E-2</v>
      </c>
      <c r="H42" s="14">
        <f>Tavola1!J42/Tavola1!C42</f>
        <v>6.1827956989247312E-2</v>
      </c>
      <c r="I42" s="2">
        <f>Tavola1!J42/Tavola1!E42</f>
        <v>0.21939586645468998</v>
      </c>
      <c r="J42" s="2">
        <f>Tavola1!J42/Tavola1!G42</f>
        <v>2.1904761904761907</v>
      </c>
      <c r="K42" s="2">
        <f>Tavola1!J42/Tavola1!E38</f>
        <v>0.21835443037974683</v>
      </c>
      <c r="L42" s="2">
        <f>Tavola1!J42/Tavola1!G38</f>
        <v>1.8157894736842106</v>
      </c>
    </row>
    <row r="43" spans="1:12" x14ac:dyDescent="0.25">
      <c r="A43" s="4">
        <v>43931</v>
      </c>
      <c r="B43" s="14">
        <f>Tavola1!C43/Tavola1!B43</f>
        <v>7.3886249839517262E-2</v>
      </c>
      <c r="C43" s="14">
        <f>Tavola1!E43/Tavola1!C43</f>
        <v>0.27367506516072981</v>
      </c>
      <c r="D43" s="14">
        <f>Tavola1!F43/Tavola1!C43</f>
        <v>0.24674196350999131</v>
      </c>
      <c r="E43" s="14">
        <f>Tavola1!G43/Tavola1!C43</f>
        <v>2.6933101650738488E-2</v>
      </c>
      <c r="F43" s="14">
        <f>Tavola1!H43/Tavola1!C43</f>
        <v>0.58079930495221543</v>
      </c>
      <c r="G43" s="14">
        <f>Tavola1!I43/Tavola1!C43</f>
        <v>8.1233709817549959E-2</v>
      </c>
      <c r="H43" s="14">
        <f>Tavola1!J43/Tavola1!C43</f>
        <v>6.4291920069504779E-2</v>
      </c>
      <c r="I43" s="2">
        <f>Tavola1!J43/Tavola1!E43</f>
        <v>0.23492063492063492</v>
      </c>
      <c r="J43" s="2">
        <f>Tavola1!J43/Tavola1!G43</f>
        <v>2.3870967741935485</v>
      </c>
      <c r="K43" s="2">
        <f>Tavola1!J43/Tavola1!E39</f>
        <v>0.23233908948194662</v>
      </c>
      <c r="L43" s="2">
        <f>Tavola1!J43/Tavola1!G39</f>
        <v>2</v>
      </c>
    </row>
    <row r="44" spans="1:12" x14ac:dyDescent="0.25">
      <c r="A44" s="4">
        <v>43932</v>
      </c>
      <c r="B44" s="14">
        <f>Tavola1!C44/Tavola1!B44</f>
        <v>6.9967739071240417E-2</v>
      </c>
      <c r="C44" s="14">
        <f>Tavola1!E44/Tavola1!C44</f>
        <v>0.26226734348561759</v>
      </c>
      <c r="D44" s="14">
        <f>Tavola1!F44/Tavola1!C44</f>
        <v>0.23773265651438241</v>
      </c>
      <c r="E44" s="14">
        <f>Tavola1!G44/Tavola1!C44</f>
        <v>2.4534686971235193E-2</v>
      </c>
      <c r="F44" s="14">
        <f>Tavola1!H44/Tavola1!C44</f>
        <v>0.58417935702199664</v>
      </c>
      <c r="G44" s="14">
        <f>Tavola1!I44/Tavola1!C44</f>
        <v>8.8409475465313025E-2</v>
      </c>
      <c r="H44" s="14">
        <f>Tavola1!J44/Tavola1!C44</f>
        <v>6.5143824027072764E-2</v>
      </c>
      <c r="I44" s="2">
        <f>Tavola1!J44/Tavola1!E44</f>
        <v>0.24838709677419354</v>
      </c>
      <c r="J44" s="2">
        <f>Tavola1!J44/Tavola1!G44</f>
        <v>2.6551724137931036</v>
      </c>
      <c r="K44" s="2">
        <f>Tavola1!J44/Tavola1!E40</f>
        <v>0.24251968503937008</v>
      </c>
      <c r="L44" s="2">
        <f>Tavola1!J44/Tavola1!G40</f>
        <v>2.1095890410958904</v>
      </c>
    </row>
    <row r="45" spans="1:12" x14ac:dyDescent="0.25">
      <c r="A45" s="4">
        <v>43933</v>
      </c>
      <c r="B45" s="14">
        <f>Tavola1!C45/Tavola1!B45</f>
        <v>6.6928915729403293E-2</v>
      </c>
      <c r="C45" s="14">
        <f>Tavola1!E45/Tavola1!C45</f>
        <v>0.2504139072847682</v>
      </c>
      <c r="D45" s="14">
        <f>Tavola1!F45/Tavola1!C45</f>
        <v>0.22847682119205298</v>
      </c>
      <c r="E45" s="14">
        <f>Tavola1!G45/Tavola1!C45</f>
        <v>2.1937086092715233E-2</v>
      </c>
      <c r="F45" s="14">
        <f>Tavola1!H45/Tavola1!C45</f>
        <v>0.58981788079470199</v>
      </c>
      <c r="G45" s="14">
        <f>Tavola1!I45/Tavola1!C45</f>
        <v>9.2301324503311258E-2</v>
      </c>
      <c r="H45" s="14">
        <f>Tavola1!J45/Tavola1!C45</f>
        <v>6.7466887417218541E-2</v>
      </c>
      <c r="I45" s="2">
        <f>Tavola1!J45/Tavola1!E45</f>
        <v>0.26942148760330581</v>
      </c>
      <c r="J45" s="2">
        <f>Tavola1!J45/Tavola1!G45</f>
        <v>3.0754716981132075</v>
      </c>
      <c r="K45" s="2">
        <f>Tavola1!J45/Tavola1!E41</f>
        <v>0.25955414012738853</v>
      </c>
      <c r="L45" s="2">
        <f>Tavola1!J45/Tavola1!G41</f>
        <v>2.5076923076923077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9"/>
  <sheetViews>
    <sheetView workbookViewId="0">
      <selection sqref="A1:J49"/>
    </sheetView>
  </sheetViews>
  <sheetFormatPr defaultRowHeight="15" outlineLevelRow="1" x14ac:dyDescent="0.25"/>
  <cols>
    <col min="1" max="1" width="12.7109375" bestFit="1" customWidth="1"/>
    <col min="2" max="10" width="10.7109375" customWidth="1"/>
  </cols>
  <sheetData>
    <row r="1" spans="1:10" ht="15.75" x14ac:dyDescent="0.25">
      <c r="A1" s="16" t="s">
        <v>40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5.5" x14ac:dyDescent="0.25">
      <c r="A2" s="10"/>
      <c r="B2" s="11" t="s">
        <v>0</v>
      </c>
      <c r="C2" s="11" t="s">
        <v>19</v>
      </c>
      <c r="D2" s="11" t="s">
        <v>2</v>
      </c>
      <c r="E2" s="12" t="s">
        <v>3</v>
      </c>
      <c r="F2" s="12" t="s">
        <v>17</v>
      </c>
      <c r="G2" s="11" t="s">
        <v>16</v>
      </c>
      <c r="H2" s="12" t="s">
        <v>4</v>
      </c>
      <c r="I2" s="11" t="s">
        <v>5</v>
      </c>
      <c r="J2" s="11" t="s">
        <v>6</v>
      </c>
    </row>
    <row r="3" spans="1:10" ht="15" hidden="1" customHeight="1" outlineLevel="1" x14ac:dyDescent="0.25">
      <c r="A3" s="4">
        <v>43891</v>
      </c>
      <c r="E3" s="5"/>
      <c r="F3" s="5"/>
      <c r="H3" s="5"/>
    </row>
    <row r="4" spans="1:10" ht="15" hidden="1" customHeight="1" outlineLevel="1" x14ac:dyDescent="0.25">
      <c r="A4" s="4">
        <v>43892</v>
      </c>
      <c r="E4" s="5"/>
      <c r="F4" s="5"/>
      <c r="H4" s="5"/>
    </row>
    <row r="5" spans="1:10" ht="15" hidden="1" customHeight="1" outlineLevel="1" x14ac:dyDescent="0.25">
      <c r="A5" s="4">
        <v>43893</v>
      </c>
      <c r="E5" s="5"/>
      <c r="F5" s="5"/>
      <c r="H5" s="5"/>
    </row>
    <row r="6" spans="1:10" ht="15" hidden="1" customHeight="1" outlineLevel="1" x14ac:dyDescent="0.25">
      <c r="A6" s="4">
        <v>43894</v>
      </c>
      <c r="B6">
        <v>367</v>
      </c>
      <c r="C6">
        <v>18</v>
      </c>
      <c r="D6">
        <v>18</v>
      </c>
      <c r="E6" s="5">
        <v>5</v>
      </c>
      <c r="F6" s="5"/>
      <c r="G6">
        <v>0</v>
      </c>
      <c r="H6" s="5">
        <v>13</v>
      </c>
      <c r="I6">
        <v>0</v>
      </c>
      <c r="J6">
        <v>0</v>
      </c>
    </row>
    <row r="7" spans="1:10" ht="15" hidden="1" customHeight="1" outlineLevel="1" x14ac:dyDescent="0.25">
      <c r="A7" s="4">
        <v>43895</v>
      </c>
      <c r="B7">
        <v>440</v>
      </c>
      <c r="C7">
        <v>21</v>
      </c>
      <c r="D7">
        <v>21</v>
      </c>
      <c r="E7" s="5">
        <v>6</v>
      </c>
      <c r="F7" s="5"/>
      <c r="G7">
        <v>0</v>
      </c>
      <c r="H7" s="5">
        <v>15</v>
      </c>
      <c r="I7">
        <v>0</v>
      </c>
      <c r="J7">
        <v>0</v>
      </c>
    </row>
    <row r="8" spans="1:10" ht="15" hidden="1" customHeight="1" outlineLevel="1" x14ac:dyDescent="0.25">
      <c r="A8" s="4">
        <v>43896</v>
      </c>
      <c r="B8">
        <v>547</v>
      </c>
      <c r="C8">
        <v>24</v>
      </c>
      <c r="D8">
        <v>24</v>
      </c>
      <c r="E8" s="5">
        <v>7</v>
      </c>
      <c r="F8" s="5"/>
      <c r="G8">
        <v>0</v>
      </c>
      <c r="H8" s="5">
        <v>17</v>
      </c>
      <c r="I8">
        <v>0</v>
      </c>
      <c r="J8">
        <v>0</v>
      </c>
    </row>
    <row r="9" spans="1:10" ht="15" hidden="1" customHeight="1" outlineLevel="1" x14ac:dyDescent="0.25">
      <c r="A9" s="4">
        <v>43897</v>
      </c>
      <c r="B9">
        <v>643</v>
      </c>
      <c r="C9">
        <v>35</v>
      </c>
      <c r="D9">
        <v>35</v>
      </c>
      <c r="E9" s="5">
        <v>8</v>
      </c>
      <c r="F9" s="5"/>
      <c r="G9">
        <v>0</v>
      </c>
      <c r="H9" s="5">
        <v>27</v>
      </c>
    </row>
    <row r="10" spans="1:10" ht="15" hidden="1" customHeight="1" outlineLevel="1" x14ac:dyDescent="0.25">
      <c r="A10" s="4">
        <v>43898</v>
      </c>
      <c r="E10" s="5"/>
      <c r="F10" s="5"/>
      <c r="G10">
        <v>0</v>
      </c>
      <c r="H10" s="5"/>
    </row>
    <row r="11" spans="1:10" ht="15" hidden="1" customHeight="1" outlineLevel="1" x14ac:dyDescent="0.25">
      <c r="A11" s="4">
        <v>43899</v>
      </c>
      <c r="B11">
        <v>836</v>
      </c>
      <c r="C11">
        <v>54</v>
      </c>
      <c r="D11">
        <v>54</v>
      </c>
      <c r="E11" s="5">
        <v>19</v>
      </c>
      <c r="F11" s="5"/>
      <c r="G11">
        <v>1</v>
      </c>
      <c r="H11" s="5">
        <v>35</v>
      </c>
      <c r="I11">
        <v>0</v>
      </c>
      <c r="J11">
        <v>0</v>
      </c>
    </row>
    <row r="12" spans="1:10" ht="15" hidden="1" customHeight="1" outlineLevel="1" x14ac:dyDescent="0.25">
      <c r="A12" s="4">
        <v>43900</v>
      </c>
      <c r="B12">
        <v>955</v>
      </c>
      <c r="C12">
        <v>62</v>
      </c>
      <c r="D12">
        <v>60</v>
      </c>
      <c r="E12" s="5">
        <v>19</v>
      </c>
      <c r="F12" s="5"/>
      <c r="G12">
        <v>1</v>
      </c>
      <c r="H12" s="5">
        <v>41</v>
      </c>
      <c r="I12">
        <v>2</v>
      </c>
      <c r="J12">
        <v>0</v>
      </c>
    </row>
    <row r="13" spans="1:10" ht="15" hidden="1" customHeight="1" outlineLevel="1" x14ac:dyDescent="0.25">
      <c r="A13" s="4">
        <v>43901</v>
      </c>
      <c r="E13" s="5"/>
      <c r="F13" s="5"/>
      <c r="G13">
        <v>1</v>
      </c>
      <c r="H13" s="5"/>
    </row>
    <row r="14" spans="1:10" ht="15" hidden="1" customHeight="1" outlineLevel="1" x14ac:dyDescent="0.25">
      <c r="A14" s="4">
        <v>43902</v>
      </c>
      <c r="E14" s="5"/>
      <c r="F14" s="5"/>
      <c r="G14">
        <v>5</v>
      </c>
      <c r="H14" s="5"/>
    </row>
    <row r="15" spans="1:10" ht="15" hidden="1" customHeight="1" outlineLevel="1" x14ac:dyDescent="0.25">
      <c r="A15" s="4">
        <v>43903</v>
      </c>
      <c r="B15">
        <v>1496</v>
      </c>
      <c r="C15">
        <v>130</v>
      </c>
      <c r="D15">
        <v>126</v>
      </c>
      <c r="E15" s="5">
        <v>44</v>
      </c>
      <c r="F15" s="5"/>
      <c r="G15">
        <v>7</v>
      </c>
      <c r="H15" s="5">
        <v>82</v>
      </c>
      <c r="I15">
        <v>2</v>
      </c>
      <c r="J15">
        <v>2</v>
      </c>
    </row>
    <row r="16" spans="1:10" hidden="1" outlineLevel="1" collapsed="1" x14ac:dyDescent="0.25">
      <c r="A16" s="4">
        <v>43904</v>
      </c>
      <c r="B16" s="3">
        <f>Tavola1!B16-Tavola1!B15</f>
        <v>604</v>
      </c>
      <c r="C16" s="3">
        <f>Tavola1!C16-Tavola1!C15</f>
        <v>26</v>
      </c>
      <c r="D16" s="3">
        <f>Tavola1!D16-Tavola1!D15</f>
        <v>24</v>
      </c>
      <c r="E16" s="3">
        <f>Tavola1!E16-Tavola1!E15</f>
        <v>9</v>
      </c>
      <c r="F16" s="3">
        <f>Tavola1!F16-Tavola1!F15</f>
        <v>5</v>
      </c>
      <c r="G16" s="3">
        <f>Tavola1!G16-Tavola1!G15</f>
        <v>4</v>
      </c>
      <c r="H16" s="3">
        <f>Tavola1!H16-Tavola1!H15</f>
        <v>15</v>
      </c>
      <c r="I16" s="3">
        <f>Tavola1!I16-Tavola1!I15</f>
        <v>2</v>
      </c>
      <c r="J16" s="3">
        <f>Tavola1!J16-Tavola1!J15</f>
        <v>0</v>
      </c>
    </row>
    <row r="17" spans="1:10" hidden="1" outlineLevel="1" x14ac:dyDescent="0.25">
      <c r="A17" s="4">
        <v>43905</v>
      </c>
      <c r="B17" s="3">
        <f>Tavola1!B17-Tavola1!B16</f>
        <v>352</v>
      </c>
      <c r="C17" s="3">
        <f>Tavola1!C17-Tavola1!C16</f>
        <v>32</v>
      </c>
      <c r="D17" s="3">
        <f>Tavola1!D17-Tavola1!D16</f>
        <v>29</v>
      </c>
      <c r="E17" s="3">
        <f>Tavola1!E17-Tavola1!E16</f>
        <v>18</v>
      </c>
      <c r="F17" s="3">
        <f>Tavola1!F17-Tavola1!F16</f>
        <v>14</v>
      </c>
      <c r="G17" s="3">
        <f>Tavola1!G17-Tavola1!G16</f>
        <v>4</v>
      </c>
      <c r="H17" s="3">
        <f>Tavola1!H17-Tavola1!H16</f>
        <v>11</v>
      </c>
      <c r="I17" s="3">
        <f>Tavola1!I17-Tavola1!I16</f>
        <v>3</v>
      </c>
      <c r="J17" s="3">
        <f>Tavola1!J17-Tavola1!J16</f>
        <v>0</v>
      </c>
    </row>
    <row r="18" spans="1:10" hidden="1" outlineLevel="1" x14ac:dyDescent="0.25">
      <c r="A18" s="4">
        <v>43906</v>
      </c>
      <c r="B18" s="3">
        <f>Tavola1!B18-Tavola1!B17</f>
        <v>201</v>
      </c>
      <c r="C18" s="3">
        <f>Tavola1!C18-Tavola1!C17</f>
        <v>25</v>
      </c>
      <c r="D18" s="3">
        <f>Tavola1!D18-Tavola1!D17</f>
        <v>24</v>
      </c>
      <c r="E18" s="3">
        <f>Tavola1!E18-Tavola1!E17</f>
        <v>24</v>
      </c>
      <c r="F18" s="3">
        <f>Tavola1!F18-Tavola1!F17</f>
        <v>19</v>
      </c>
      <c r="G18" s="3">
        <f>Tavola1!G18-Tavola1!G17</f>
        <v>5</v>
      </c>
      <c r="H18" s="3">
        <f>Tavola1!H18-Tavola1!H17</f>
        <v>0</v>
      </c>
      <c r="I18" s="3">
        <f>Tavola1!I18-Tavola1!I17</f>
        <v>1</v>
      </c>
      <c r="J18" s="3">
        <f>Tavola1!J18-Tavola1!J17</f>
        <v>0</v>
      </c>
    </row>
    <row r="19" spans="1:10" hidden="1" outlineLevel="1" x14ac:dyDescent="0.25">
      <c r="A19" s="4">
        <v>43907</v>
      </c>
      <c r="B19" s="3">
        <f>Tavola1!B19-Tavola1!B18</f>
        <v>263</v>
      </c>
      <c r="C19" s="3">
        <f>Tavola1!C19-Tavola1!C18</f>
        <v>24</v>
      </c>
      <c r="D19" s="3">
        <f>Tavola1!D19-Tavola1!D18</f>
        <v>23</v>
      </c>
      <c r="E19" s="3">
        <f>Tavola1!E19-Tavola1!E18</f>
        <v>19</v>
      </c>
      <c r="F19" s="3">
        <f>Tavola1!F19-Tavola1!F18</f>
        <v>11</v>
      </c>
      <c r="G19" s="3">
        <f>Tavola1!G19-Tavola1!G18</f>
        <v>8</v>
      </c>
      <c r="H19" s="3">
        <f>Tavola1!H19-Tavola1!H18</f>
        <v>4</v>
      </c>
      <c r="I19" s="3">
        <f>Tavola1!I19-Tavola1!I18</f>
        <v>0</v>
      </c>
      <c r="J19" s="3">
        <f>Tavola1!J19-Tavola1!J18</f>
        <v>1</v>
      </c>
    </row>
    <row r="20" spans="1:10" hidden="1" outlineLevel="1" x14ac:dyDescent="0.25">
      <c r="A20" s="4">
        <v>43908</v>
      </c>
      <c r="B20" s="3">
        <f>Tavola1!B20-Tavola1!B19</f>
        <v>378</v>
      </c>
      <c r="C20" s="3">
        <f>Tavola1!C20-Tavola1!C19</f>
        <v>45</v>
      </c>
      <c r="D20" s="3">
        <f>Tavola1!D20-Tavola1!D19</f>
        <v>41</v>
      </c>
      <c r="E20" s="3">
        <f>Tavola1!E20-Tavola1!E19</f>
        <v>15</v>
      </c>
      <c r="F20" s="3">
        <f>Tavola1!F20-Tavola1!F19</f>
        <v>14</v>
      </c>
      <c r="G20" s="3">
        <f>Tavola1!G20-Tavola1!G19</f>
        <v>1</v>
      </c>
      <c r="H20" s="3">
        <f>Tavola1!H20-Tavola1!H19</f>
        <v>26</v>
      </c>
      <c r="I20" s="3">
        <f>Tavola1!I20-Tavola1!I19</f>
        <v>4</v>
      </c>
      <c r="J20" s="3">
        <f>Tavola1!J20-Tavola1!J19</f>
        <v>0</v>
      </c>
    </row>
    <row r="21" spans="1:10" hidden="1" outlineLevel="1" x14ac:dyDescent="0.25">
      <c r="A21" s="4">
        <v>43909</v>
      </c>
      <c r="B21" s="3">
        <f>Tavola1!B21-Tavola1!B20</f>
        <v>667</v>
      </c>
      <c r="C21" s="3">
        <f>Tavola1!C21-Tavola1!C20</f>
        <v>58</v>
      </c>
      <c r="D21" s="3">
        <f>Tavola1!D21-Tavola1!D20</f>
        <v>54</v>
      </c>
      <c r="E21" s="3">
        <f>Tavola1!E21-Tavola1!E20</f>
        <v>50</v>
      </c>
      <c r="F21" s="3">
        <f>Tavola1!F21-Tavola1!F20</f>
        <v>43</v>
      </c>
      <c r="G21" s="3">
        <f>Tavola1!G21-Tavola1!G20</f>
        <v>7</v>
      </c>
      <c r="H21" s="3">
        <f>Tavola1!H21-Tavola1!H20</f>
        <v>4</v>
      </c>
      <c r="I21" s="3">
        <f>Tavola1!I21-Tavola1!I20</f>
        <v>3</v>
      </c>
      <c r="J21" s="3">
        <f>Tavola1!J21-Tavola1!J20</f>
        <v>1</v>
      </c>
    </row>
    <row r="22" spans="1:10" hidden="1" outlineLevel="1" x14ac:dyDescent="0.25">
      <c r="A22" s="4">
        <v>43910</v>
      </c>
      <c r="B22" s="3">
        <f>Tavola1!B22-Tavola1!B21</f>
        <v>507</v>
      </c>
      <c r="C22" s="3">
        <f>Tavola1!C22-Tavola1!C21</f>
        <v>68</v>
      </c>
      <c r="D22" s="3">
        <f>Tavola1!D22-Tavola1!D21</f>
        <v>58</v>
      </c>
      <c r="E22" s="3">
        <f>Tavola1!E22-Tavola1!E21</f>
        <v>31</v>
      </c>
      <c r="F22" s="3">
        <f>Tavola1!F22-Tavola1!F21</f>
        <v>25</v>
      </c>
      <c r="G22" s="3">
        <f>Tavola1!G22-Tavola1!G21</f>
        <v>6</v>
      </c>
      <c r="H22" s="3">
        <f>Tavola1!H22-Tavola1!H21</f>
        <v>27</v>
      </c>
      <c r="I22" s="3">
        <f>Tavola1!I22-Tavola1!I21</f>
        <v>10</v>
      </c>
      <c r="J22" s="3">
        <f>Tavola1!J22-Tavola1!J21</f>
        <v>0</v>
      </c>
    </row>
    <row r="23" spans="1:10" hidden="1" outlineLevel="1" x14ac:dyDescent="0.25">
      <c r="A23" s="4">
        <v>43911</v>
      </c>
      <c r="B23" s="3">
        <f>Tavola1!B23-Tavola1!B22</f>
        <v>415</v>
      </c>
      <c r="C23" s="3">
        <f>Tavola1!C23-Tavola1!C22</f>
        <v>82</v>
      </c>
      <c r="D23" s="3">
        <f>Tavola1!D23-Tavola1!D22</f>
        <v>79</v>
      </c>
      <c r="E23" s="3">
        <f>Tavola1!E23-Tavola1!E22</f>
        <v>44</v>
      </c>
      <c r="F23" s="3">
        <f>Tavola1!F23-Tavola1!F22</f>
        <v>38</v>
      </c>
      <c r="G23" s="3">
        <f>Tavola1!G23-Tavola1!G22</f>
        <v>6</v>
      </c>
      <c r="H23" s="3">
        <f>Tavola1!H23-Tavola1!H22</f>
        <v>35</v>
      </c>
      <c r="I23" s="3">
        <f>Tavola1!I23-Tavola1!I22</f>
        <v>1</v>
      </c>
      <c r="J23" s="3">
        <f>Tavola1!J23-Tavola1!J22</f>
        <v>2</v>
      </c>
    </row>
    <row r="24" spans="1:10" hidden="1" outlineLevel="1" x14ac:dyDescent="0.25">
      <c r="A24" s="4">
        <v>43912</v>
      </c>
      <c r="B24" s="3">
        <f>Tavola1!B24-Tavola1!B23</f>
        <v>697</v>
      </c>
      <c r="C24" s="3">
        <f>Tavola1!C24-Tavola1!C23</f>
        <v>140</v>
      </c>
      <c r="D24" s="3">
        <f>Tavola1!D24-Tavola1!D23</f>
        <v>138</v>
      </c>
      <c r="E24" s="3">
        <f>Tavola1!E24-Tavola1!E23</f>
        <v>21</v>
      </c>
      <c r="F24" s="3">
        <f>Tavola1!F24-Tavola1!F23</f>
        <v>14</v>
      </c>
      <c r="G24" s="3">
        <f>Tavola1!G24-Tavola1!G23</f>
        <v>7</v>
      </c>
      <c r="H24" s="3">
        <f>Tavola1!H24-Tavola1!H23</f>
        <v>117</v>
      </c>
      <c r="I24" s="3">
        <f>Tavola1!I24-Tavola1!I23</f>
        <v>0</v>
      </c>
      <c r="J24" s="3">
        <f>Tavola1!J24-Tavola1!J23</f>
        <v>2</v>
      </c>
    </row>
    <row r="25" spans="1:10" collapsed="1" x14ac:dyDescent="0.25">
      <c r="A25" s="4" t="s">
        <v>37</v>
      </c>
      <c r="B25" s="3">
        <f>SUM(B18:B24)</f>
        <v>3128</v>
      </c>
      <c r="C25" s="3">
        <f t="shared" ref="C25:J25" si="0">SUM(C18:C24)</f>
        <v>442</v>
      </c>
      <c r="D25" s="3">
        <f t="shared" si="0"/>
        <v>417</v>
      </c>
      <c r="E25" s="3">
        <f t="shared" si="0"/>
        <v>204</v>
      </c>
      <c r="F25" s="3">
        <f t="shared" si="0"/>
        <v>164</v>
      </c>
      <c r="G25" s="3">
        <f t="shared" si="0"/>
        <v>40</v>
      </c>
      <c r="H25" s="3">
        <f t="shared" si="0"/>
        <v>213</v>
      </c>
      <c r="I25" s="3">
        <f t="shared" si="0"/>
        <v>19</v>
      </c>
      <c r="J25" s="3">
        <f t="shared" si="0"/>
        <v>6</v>
      </c>
    </row>
    <row r="26" spans="1:10" hidden="1" outlineLevel="1" x14ac:dyDescent="0.25">
      <c r="A26" s="4">
        <v>43913</v>
      </c>
      <c r="B26" s="3">
        <f>Tavola1!B25-Tavola1!B24</f>
        <v>795</v>
      </c>
      <c r="C26" s="3">
        <f>Tavola1!C25-Tavola1!C24</f>
        <v>91</v>
      </c>
      <c r="D26" s="3">
        <f>Tavola1!D25-Tavola1!D24</f>
        <v>85</v>
      </c>
      <c r="E26" s="3">
        <f>Tavola1!E25-Tavola1!E24</f>
        <v>35</v>
      </c>
      <c r="F26" s="3">
        <f>Tavola1!F25-Tavola1!F24</f>
        <v>30</v>
      </c>
      <c r="G26" s="3">
        <f>Tavola1!G25-Tavola1!G24</f>
        <v>5</v>
      </c>
      <c r="H26" s="3">
        <f>Tavola1!H25-Tavola1!H24</f>
        <v>50</v>
      </c>
      <c r="I26" s="3">
        <f>Tavola1!I25-Tavola1!I24</f>
        <v>1</v>
      </c>
      <c r="J26" s="3">
        <f>Tavola1!J25-Tavola1!J24</f>
        <v>5</v>
      </c>
    </row>
    <row r="27" spans="1:10" hidden="1" outlineLevel="1" x14ac:dyDescent="0.25">
      <c r="A27" s="4">
        <v>43914</v>
      </c>
      <c r="B27" s="3">
        <f>Tavola1!B26-Tavola1!B25</f>
        <v>795</v>
      </c>
      <c r="C27" s="3">
        <f>Tavola1!C26-Tavola1!C25</f>
        <v>125</v>
      </c>
      <c r="D27" s="3">
        <f>Tavola1!D26-Tavola1!D25</f>
        <v>118</v>
      </c>
      <c r="E27" s="3">
        <f>Tavola1!E26-Tavola1!E25</f>
        <v>27</v>
      </c>
      <c r="F27" s="3">
        <f>Tavola1!F26-Tavola1!F25</f>
        <v>20</v>
      </c>
      <c r="G27" s="3">
        <f>Tavola1!G26-Tavola1!G25</f>
        <v>7</v>
      </c>
      <c r="H27" s="3">
        <f>Tavola1!H26-Tavola1!H25</f>
        <v>91</v>
      </c>
      <c r="I27" s="3">
        <f>Tavola1!I26-Tavola1!I25</f>
        <v>0</v>
      </c>
      <c r="J27" s="3">
        <f>Tavola1!J26-Tavola1!J25</f>
        <v>7</v>
      </c>
    </row>
    <row r="28" spans="1:10" hidden="1" outlineLevel="1" x14ac:dyDescent="0.25">
      <c r="A28" s="4">
        <v>43915</v>
      </c>
      <c r="B28" s="3">
        <f>Tavola1!B27-Tavola1!B26</f>
        <v>1204</v>
      </c>
      <c r="C28" s="3">
        <f>Tavola1!C27-Tavola1!C26</f>
        <v>148</v>
      </c>
      <c r="D28" s="3">
        <f>Tavola1!D27-Tavola1!D26</f>
        <v>137</v>
      </c>
      <c r="E28" s="3">
        <f>Tavola1!E27-Tavola1!E26</f>
        <v>62</v>
      </c>
      <c r="F28" s="3">
        <f>Tavola1!F27-Tavola1!F26</f>
        <v>49</v>
      </c>
      <c r="G28" s="3">
        <f>Tavola1!G27-Tavola1!G26</f>
        <v>13</v>
      </c>
      <c r="H28" s="3">
        <f>Tavola1!H27-Tavola1!H26</f>
        <v>75</v>
      </c>
      <c r="I28" s="3">
        <f>Tavola1!I27-Tavola1!I26</f>
        <v>6</v>
      </c>
      <c r="J28" s="3">
        <f>Tavola1!J27-Tavola1!J26</f>
        <v>5</v>
      </c>
    </row>
    <row r="29" spans="1:10" hidden="1" outlineLevel="1" x14ac:dyDescent="0.25">
      <c r="A29" s="4">
        <v>43916</v>
      </c>
      <c r="B29" s="3">
        <f>Tavola1!B28-Tavola1!B27</f>
        <v>1284</v>
      </c>
      <c r="C29" s="3">
        <f>Tavola1!C28-Tavola1!C27</f>
        <v>170</v>
      </c>
      <c r="D29" s="3">
        <f>Tavola1!D28-Tavola1!D27</f>
        <v>159</v>
      </c>
      <c r="E29" s="3">
        <f>Tavola1!E28-Tavola1!E27</f>
        <v>15</v>
      </c>
      <c r="F29" s="3">
        <f>Tavola1!F28-Tavola1!F27</f>
        <v>27</v>
      </c>
      <c r="G29" s="3">
        <f>Tavola1!G28-Tavola1!G27</f>
        <v>-12</v>
      </c>
      <c r="H29" s="3">
        <f>Tavola1!H28-Tavola1!H27</f>
        <v>144</v>
      </c>
      <c r="I29" s="3">
        <f>Tavola1!I28-Tavola1!I27</f>
        <v>3</v>
      </c>
      <c r="J29" s="3">
        <f>Tavola1!J28-Tavola1!J27</f>
        <v>8</v>
      </c>
    </row>
    <row r="30" spans="1:10" hidden="1" outlineLevel="1" x14ac:dyDescent="0.25">
      <c r="A30" s="4">
        <v>43917</v>
      </c>
      <c r="B30" s="3">
        <f>Tavola1!B29-Tavola1!B28</f>
        <v>1421</v>
      </c>
      <c r="C30" s="3">
        <f>Tavola1!C29-Tavola1!C28</f>
        <v>96</v>
      </c>
      <c r="D30" s="3">
        <f>Tavola1!D29-Tavola1!D28</f>
        <v>73</v>
      </c>
      <c r="E30" s="3">
        <f>Tavola1!E29-Tavola1!E28</f>
        <v>86</v>
      </c>
      <c r="F30" s="3">
        <f>Tavola1!F29-Tavola1!F28</f>
        <v>79</v>
      </c>
      <c r="G30" s="3">
        <f>Tavola1!G29-Tavola1!G28</f>
        <v>7</v>
      </c>
      <c r="H30" s="3">
        <f>Tavola1!H29-Tavola1!H28</f>
        <v>-13</v>
      </c>
      <c r="I30" s="3">
        <f>Tavola1!I29-Tavola1!I28</f>
        <v>17</v>
      </c>
      <c r="J30" s="3">
        <f>Tavola1!J29-Tavola1!J28</f>
        <v>6</v>
      </c>
    </row>
    <row r="31" spans="1:10" hidden="1" outlineLevel="1" x14ac:dyDescent="0.25">
      <c r="A31" s="4">
        <v>43918</v>
      </c>
      <c r="B31" s="3">
        <f>Tavola1!B30-Tavola1!B29</f>
        <v>2017</v>
      </c>
      <c r="C31" s="3">
        <f>Tavola1!C30-Tavola1!C29</f>
        <v>99</v>
      </c>
      <c r="D31" s="3">
        <f>Tavola1!D30-Tavola1!D29</f>
        <v>74</v>
      </c>
      <c r="E31" s="3">
        <f>Tavola1!E30-Tavola1!E29</f>
        <v>12</v>
      </c>
      <c r="F31" s="3">
        <f>Tavola1!F30-Tavola1!F29</f>
        <v>16</v>
      </c>
      <c r="G31" s="3">
        <f>Tavola1!G30-Tavola1!G29</f>
        <v>-4</v>
      </c>
      <c r="H31" s="3">
        <f>Tavola1!H30-Tavola1!H29</f>
        <v>62</v>
      </c>
      <c r="I31" s="3">
        <f>Tavola1!I30-Tavola1!I29</f>
        <v>7</v>
      </c>
      <c r="J31" s="3">
        <f>Tavola1!J30-Tavola1!J29</f>
        <v>18</v>
      </c>
    </row>
    <row r="32" spans="1:10" hidden="1" outlineLevel="1" x14ac:dyDescent="0.25">
      <c r="A32" s="4">
        <v>43919</v>
      </c>
      <c r="B32" s="3">
        <f>Tavola1!B31-Tavola1!B30</f>
        <v>718</v>
      </c>
      <c r="C32" s="3">
        <f>Tavola1!C31-Tavola1!C30</f>
        <v>101</v>
      </c>
      <c r="D32" s="3">
        <f>Tavola1!D31-Tavola1!D30</f>
        <v>88</v>
      </c>
      <c r="E32" s="3">
        <f>Tavola1!E31-Tavola1!E30</f>
        <v>10</v>
      </c>
      <c r="F32" s="3">
        <f>Tavola1!F31-Tavola1!F30</f>
        <v>10</v>
      </c>
      <c r="G32" s="3">
        <f>Tavola1!G31-Tavola1!G30</f>
        <v>0</v>
      </c>
      <c r="H32" s="3">
        <f>Tavola1!H31-Tavola1!H30</f>
        <v>78</v>
      </c>
      <c r="I32" s="3">
        <f>Tavola1!I31-Tavola1!I30</f>
        <v>5</v>
      </c>
      <c r="J32" s="3">
        <f>Tavola1!J31-Tavola1!J30</f>
        <v>8</v>
      </c>
    </row>
    <row r="33" spans="1:10" collapsed="1" x14ac:dyDescent="0.25">
      <c r="A33" s="4" t="s">
        <v>36</v>
      </c>
      <c r="B33" s="3">
        <f>SUM(B26:B32)</f>
        <v>8234</v>
      </c>
      <c r="C33" s="3">
        <f t="shared" ref="C33" si="1">SUM(C26:C32)</f>
        <v>830</v>
      </c>
      <c r="D33" s="3">
        <f t="shared" ref="D33" si="2">SUM(D26:D32)</f>
        <v>734</v>
      </c>
      <c r="E33" s="3">
        <f t="shared" ref="E33" si="3">SUM(E26:E32)</f>
        <v>247</v>
      </c>
      <c r="F33" s="3">
        <f t="shared" ref="F33" si="4">SUM(F26:F32)</f>
        <v>231</v>
      </c>
      <c r="G33" s="3">
        <f t="shared" ref="G33" si="5">SUM(G26:G32)</f>
        <v>16</v>
      </c>
      <c r="H33" s="3">
        <f t="shared" ref="H33" si="6">SUM(H26:H32)</f>
        <v>487</v>
      </c>
      <c r="I33" s="3">
        <f t="shared" ref="I33" si="7">SUM(I26:I32)</f>
        <v>39</v>
      </c>
      <c r="J33" s="3">
        <f t="shared" ref="J33" si="8">SUM(J26:J32)</f>
        <v>57</v>
      </c>
    </row>
    <row r="34" spans="1:10" hidden="1" outlineLevel="1" x14ac:dyDescent="0.25">
      <c r="A34" s="4">
        <v>43920</v>
      </c>
      <c r="B34" s="3">
        <f>Tavola1!B32-Tavola1!B31</f>
        <v>944</v>
      </c>
      <c r="C34" s="3">
        <f>Tavola1!C32-Tavola1!C31</f>
        <v>95</v>
      </c>
      <c r="D34" s="3">
        <f>Tavola1!D32-Tavola1!D31</f>
        <v>78</v>
      </c>
      <c r="E34" s="3">
        <f>Tavola1!E32-Tavola1!E31</f>
        <v>37</v>
      </c>
      <c r="F34" s="3">
        <f>Tavola1!F32-Tavola1!F31</f>
        <v>33</v>
      </c>
      <c r="G34" s="3">
        <f>Tavola1!G32-Tavola1!G31</f>
        <v>4</v>
      </c>
      <c r="H34" s="3">
        <f>Tavola1!H32-Tavola1!H31</f>
        <v>41</v>
      </c>
      <c r="I34" s="3">
        <f>Tavola1!I32-Tavola1!I31</f>
        <v>6</v>
      </c>
      <c r="J34" s="3">
        <f>Tavola1!J32-Tavola1!J31</f>
        <v>11</v>
      </c>
    </row>
    <row r="35" spans="1:10" hidden="1" outlineLevel="1" x14ac:dyDescent="0.25">
      <c r="A35" s="4">
        <v>43921</v>
      </c>
      <c r="B35" s="3">
        <f>Tavola1!B33-Tavola1!B32</f>
        <v>876</v>
      </c>
      <c r="C35" s="3">
        <f>Tavola1!C33-Tavola1!C32</f>
        <v>92</v>
      </c>
      <c r="D35" s="3">
        <f>Tavola1!D33-Tavola1!D32</f>
        <v>84</v>
      </c>
      <c r="E35" s="3">
        <f>Tavola1!E33-Tavola1!E32</f>
        <v>16</v>
      </c>
      <c r="F35" s="3">
        <f>Tavola1!F33-Tavola1!F32</f>
        <v>19</v>
      </c>
      <c r="G35" s="3">
        <f>Tavola1!G33-Tavola1!G32</f>
        <v>-3</v>
      </c>
      <c r="H35" s="3">
        <f>Tavola1!H33-Tavola1!H32</f>
        <v>68</v>
      </c>
      <c r="I35" s="3">
        <f>Tavola1!I33-Tavola1!I32</f>
        <v>3</v>
      </c>
      <c r="J35" s="3">
        <f>Tavola1!J33-Tavola1!J32</f>
        <v>5</v>
      </c>
    </row>
    <row r="36" spans="1:10" hidden="1" outlineLevel="1" x14ac:dyDescent="0.25">
      <c r="A36" s="4">
        <v>43922</v>
      </c>
      <c r="B36" s="3">
        <f>Tavola1!B34-Tavola1!B33</f>
        <v>1202</v>
      </c>
      <c r="C36" s="3">
        <f>Tavola1!C34-Tavola1!C33</f>
        <v>71</v>
      </c>
      <c r="D36" s="3">
        <f>Tavola1!D34-Tavola1!D33</f>
        <v>52</v>
      </c>
      <c r="E36" s="3">
        <f>Tavola1!E34-Tavola1!E33</f>
        <v>-7</v>
      </c>
      <c r="F36" s="3">
        <f>Tavola1!F34-Tavola1!F33</f>
        <v>-7</v>
      </c>
      <c r="G36" s="3">
        <f>Tavola1!G34-Tavola1!G33</f>
        <v>0</v>
      </c>
      <c r="H36" s="3">
        <f>Tavola1!H34-Tavola1!H33</f>
        <v>59</v>
      </c>
      <c r="I36" s="3">
        <f>Tavola1!I34-Tavola1!I33</f>
        <v>12</v>
      </c>
      <c r="J36" s="3">
        <f>Tavola1!J34-Tavola1!J33</f>
        <v>7</v>
      </c>
    </row>
    <row r="37" spans="1:10" hidden="1" outlineLevel="1" x14ac:dyDescent="0.25">
      <c r="A37" s="4">
        <v>43923</v>
      </c>
      <c r="B37" s="3">
        <f>Tavola1!B35-Tavola1!B34</f>
        <v>997</v>
      </c>
      <c r="C37" s="3">
        <f>Tavola1!C35-Tavola1!C34</f>
        <v>73</v>
      </c>
      <c r="D37" s="3">
        <f>Tavola1!D35-Tavola1!D34</f>
        <v>62</v>
      </c>
      <c r="E37" s="3">
        <f>Tavola1!E35-Tavola1!E34</f>
        <v>8</v>
      </c>
      <c r="F37" s="3">
        <f>Tavola1!F35-Tavola1!F34</f>
        <v>7</v>
      </c>
      <c r="G37" s="3">
        <f>Tavola1!G35-Tavola1!G34</f>
        <v>1</v>
      </c>
      <c r="H37" s="3">
        <f>Tavola1!H35-Tavola1!H34</f>
        <v>54</v>
      </c>
      <c r="I37" s="3">
        <f>Tavola1!I35-Tavola1!I34</f>
        <v>6</v>
      </c>
      <c r="J37" s="3">
        <f>Tavola1!J35-Tavola1!J34</f>
        <v>5</v>
      </c>
    </row>
    <row r="38" spans="1:10" hidden="1" outlineLevel="1" x14ac:dyDescent="0.25">
      <c r="A38" s="4">
        <v>43924</v>
      </c>
      <c r="B38" s="3">
        <f>Tavola1!B36-Tavola1!B35</f>
        <v>853</v>
      </c>
      <c r="C38" s="3">
        <f>Tavola1!C36-Tavola1!C35</f>
        <v>68</v>
      </c>
      <c r="D38" s="3">
        <f>Tavola1!D36-Tavola1!D35</f>
        <v>58</v>
      </c>
      <c r="E38" s="3">
        <f>Tavola1!E36-Tavola1!E35</f>
        <v>32</v>
      </c>
      <c r="F38" s="3">
        <f>Tavola1!F36-Tavola1!F35</f>
        <v>32</v>
      </c>
      <c r="G38" s="3">
        <f>Tavola1!G36-Tavola1!G35</f>
        <v>0</v>
      </c>
      <c r="H38" s="3">
        <f>Tavola1!H36-Tavola1!H35</f>
        <v>26</v>
      </c>
      <c r="I38" s="3">
        <f>Tavola1!I36-Tavola1!I35</f>
        <v>2</v>
      </c>
      <c r="J38" s="3">
        <f>Tavola1!J36-Tavola1!J35</f>
        <v>8</v>
      </c>
    </row>
    <row r="39" spans="1:10" hidden="1" outlineLevel="1" x14ac:dyDescent="0.25">
      <c r="A39" s="4">
        <v>43925</v>
      </c>
      <c r="B39" s="3">
        <f>Tavola1!B37-Tavola1!B36</f>
        <v>1210</v>
      </c>
      <c r="C39" s="3">
        <f>Tavola1!C37-Tavola1!C36</f>
        <v>73</v>
      </c>
      <c r="D39" s="3">
        <f>Tavola1!D37-Tavola1!D36</f>
        <v>62</v>
      </c>
      <c r="E39" s="3">
        <f>Tavola1!E37-Tavola1!E36</f>
        <v>19</v>
      </c>
      <c r="F39" s="3">
        <f>Tavola1!F37-Tavola1!F36</f>
        <v>18</v>
      </c>
      <c r="G39" s="3">
        <f>Tavola1!G37-Tavola1!G36</f>
        <v>1</v>
      </c>
      <c r="H39" s="3">
        <f>Tavola1!H37-Tavola1!H36</f>
        <v>43</v>
      </c>
      <c r="I39" s="3">
        <f>Tavola1!I37-Tavola1!I36</f>
        <v>1</v>
      </c>
      <c r="J39" s="3">
        <f>Tavola1!J37-Tavola1!J36</f>
        <v>10</v>
      </c>
    </row>
    <row r="40" spans="1:10" hidden="1" outlineLevel="1" x14ac:dyDescent="0.25">
      <c r="A40" s="4">
        <v>43926</v>
      </c>
      <c r="B40" s="3">
        <f>Tavola1!B38-Tavola1!B37</f>
        <v>2008</v>
      </c>
      <c r="C40" s="3">
        <f>Tavola1!C38-Tavola1!C37</f>
        <v>62</v>
      </c>
      <c r="D40" s="3">
        <f>Tavola1!D38-Tavola1!D37</f>
        <v>48</v>
      </c>
      <c r="E40" s="3">
        <f>Tavola1!E38-Tavola1!E37</f>
        <v>5</v>
      </c>
      <c r="F40" s="3">
        <f>Tavola1!F38-Tavola1!F37</f>
        <v>3</v>
      </c>
      <c r="G40" s="3">
        <f>Tavola1!G38-Tavola1!G37</f>
        <v>2</v>
      </c>
      <c r="H40" s="3">
        <f>Tavola1!H38-Tavola1!H37</f>
        <v>43</v>
      </c>
      <c r="I40" s="3">
        <f>Tavola1!I38-Tavola1!I37</f>
        <v>9</v>
      </c>
      <c r="J40" s="3">
        <f>Tavola1!J38-Tavola1!J37</f>
        <v>5</v>
      </c>
    </row>
    <row r="41" spans="1:10" collapsed="1" x14ac:dyDescent="0.25">
      <c r="A41" s="4" t="s">
        <v>38</v>
      </c>
      <c r="B41" s="3">
        <f>SUM(B34:B40)</f>
        <v>8090</v>
      </c>
      <c r="C41" s="3">
        <f t="shared" ref="C41" si="9">SUM(C34:C40)</f>
        <v>534</v>
      </c>
      <c r="D41" s="3">
        <f t="shared" ref="D41" si="10">SUM(D34:D40)</f>
        <v>444</v>
      </c>
      <c r="E41" s="3">
        <f t="shared" ref="E41" si="11">SUM(E34:E40)</f>
        <v>110</v>
      </c>
      <c r="F41" s="3">
        <f t="shared" ref="F41" si="12">SUM(F34:F40)</f>
        <v>105</v>
      </c>
      <c r="G41" s="3">
        <f t="shared" ref="G41" si="13">SUM(G34:G40)</f>
        <v>5</v>
      </c>
      <c r="H41" s="3">
        <f t="shared" ref="H41" si="14">SUM(H34:H40)</f>
        <v>334</v>
      </c>
      <c r="I41" s="3">
        <f t="shared" ref="I41" si="15">SUM(I34:I40)</f>
        <v>39</v>
      </c>
      <c r="J41" s="3">
        <f t="shared" ref="J41" si="16">SUM(J34:J40)</f>
        <v>51</v>
      </c>
    </row>
    <row r="42" spans="1:10" hidden="1" outlineLevel="1" x14ac:dyDescent="0.25">
      <c r="A42" s="4">
        <v>43927</v>
      </c>
      <c r="B42" s="3">
        <f>Tavola1!B39-Tavola1!B38</f>
        <v>1560</v>
      </c>
      <c r="C42" s="3">
        <f>Tavola1!C39-Tavola1!C38</f>
        <v>52</v>
      </c>
      <c r="D42" s="3">
        <f>Tavola1!D39-Tavola1!D38</f>
        <v>41</v>
      </c>
      <c r="E42" s="3">
        <f>Tavola1!E39-Tavola1!E38</f>
        <v>5</v>
      </c>
      <c r="F42" s="3">
        <f>Tavola1!F39-Tavola1!F38</f>
        <v>7</v>
      </c>
      <c r="G42" s="3">
        <f>Tavola1!G39-Tavola1!G38</f>
        <v>-2</v>
      </c>
      <c r="H42" s="3">
        <f>Tavola1!H39-Tavola1!H38</f>
        <v>36</v>
      </c>
      <c r="I42" s="3">
        <f>Tavola1!I39-Tavola1!I38</f>
        <v>4</v>
      </c>
      <c r="J42" s="3">
        <f>Tavola1!J39-Tavola1!J38</f>
        <v>7</v>
      </c>
    </row>
    <row r="43" spans="1:10" hidden="1" outlineLevel="1" x14ac:dyDescent="0.25">
      <c r="A43" s="4">
        <v>43928</v>
      </c>
      <c r="B43" s="3">
        <f>Tavola1!B40-Tavola1!B39</f>
        <v>1393</v>
      </c>
      <c r="C43" s="3">
        <f>Tavola1!C40-Tavola1!C39</f>
        <v>51</v>
      </c>
      <c r="D43" s="3">
        <f>Tavola1!D40-Tavola1!D39</f>
        <v>44</v>
      </c>
      <c r="E43" s="3">
        <f>Tavola1!E40-Tavola1!E39</f>
        <v>-2</v>
      </c>
      <c r="F43" s="3">
        <f>Tavola1!F40-Tavola1!F39</f>
        <v>-1</v>
      </c>
      <c r="G43" s="3">
        <f>Tavola1!G40-Tavola1!G39</f>
        <v>-1</v>
      </c>
      <c r="H43" s="3">
        <f>Tavola1!H40-Tavola1!H39</f>
        <v>46</v>
      </c>
      <c r="I43" s="3">
        <f>Tavola1!I40-Tavola1!I39</f>
        <v>5</v>
      </c>
      <c r="J43" s="3">
        <f>Tavola1!J40-Tavola1!J39</f>
        <v>2</v>
      </c>
    </row>
    <row r="44" spans="1:10" hidden="1" outlineLevel="1" x14ac:dyDescent="0.25">
      <c r="A44" s="4">
        <v>43929</v>
      </c>
      <c r="B44" s="3">
        <f>Tavola1!B41-Tavola1!B40</f>
        <v>2581</v>
      </c>
      <c r="C44" s="3">
        <f>Tavola1!C41-Tavola1!C40</f>
        <v>62</v>
      </c>
      <c r="D44" s="3">
        <f>Tavola1!D41-Tavola1!D40</f>
        <v>34</v>
      </c>
      <c r="E44" s="3">
        <f>Tavola1!E41-Tavola1!E40</f>
        <v>-7</v>
      </c>
      <c r="F44" s="3">
        <f>Tavola1!F41-Tavola1!F40</f>
        <v>1</v>
      </c>
      <c r="G44" s="3">
        <f>Tavola1!G41-Tavola1!G40</f>
        <v>-8</v>
      </c>
      <c r="H44" s="3">
        <f>Tavola1!H41-Tavola1!H40</f>
        <v>41</v>
      </c>
      <c r="I44" s="3">
        <f>Tavola1!I41-Tavola1!I40</f>
        <v>20</v>
      </c>
      <c r="J44" s="3">
        <f>Tavola1!J41-Tavola1!J40</f>
        <v>8</v>
      </c>
    </row>
    <row r="45" spans="1:10" hidden="1" outlineLevel="1" x14ac:dyDescent="0.25">
      <c r="A45" s="4">
        <v>43930</v>
      </c>
      <c r="B45" s="3">
        <f>Tavola1!B42-Tavola1!B41</f>
        <v>1304</v>
      </c>
      <c r="C45" s="3">
        <f>Tavola1!C42-Tavola1!C41</f>
        <v>73</v>
      </c>
      <c r="D45" s="3">
        <f>Tavola1!D42-Tavola1!D41</f>
        <v>49</v>
      </c>
      <c r="E45" s="3">
        <f>Tavola1!E42-Tavola1!E41</f>
        <v>1</v>
      </c>
      <c r="F45" s="3">
        <f>Tavola1!F42-Tavola1!F41</f>
        <v>3</v>
      </c>
      <c r="G45" s="3">
        <f>Tavola1!G42-Tavola1!G41</f>
        <v>-2</v>
      </c>
      <c r="H45" s="3">
        <f>Tavola1!H42-Tavola1!H41</f>
        <v>48</v>
      </c>
      <c r="I45" s="3">
        <f>Tavola1!I42-Tavola1!I41</f>
        <v>19</v>
      </c>
      <c r="J45" s="3">
        <f>Tavola1!J42-Tavola1!J41</f>
        <v>5</v>
      </c>
    </row>
    <row r="46" spans="1:10" hidden="1" outlineLevel="1" x14ac:dyDescent="0.25">
      <c r="A46" s="4">
        <v>43931</v>
      </c>
      <c r="B46" s="3">
        <f>Tavola1!B43-Tavola1!B42</f>
        <v>2414</v>
      </c>
      <c r="C46" s="3">
        <f>Tavola1!C43-Tavola1!C42</f>
        <v>70</v>
      </c>
      <c r="D46" s="3">
        <f>Tavola1!D43-Tavola1!D42</f>
        <v>25</v>
      </c>
      <c r="E46" s="3">
        <f>Tavola1!E43-Tavola1!E42</f>
        <v>1</v>
      </c>
      <c r="F46" s="3">
        <f>Tavola1!F43-Tavola1!F42</f>
        <v>2</v>
      </c>
      <c r="G46" s="3">
        <f>Tavola1!G43-Tavola1!G42</f>
        <v>-1</v>
      </c>
      <c r="H46" s="3">
        <f>Tavola1!H43-Tavola1!H42</f>
        <v>24</v>
      </c>
      <c r="I46" s="3">
        <f>Tavola1!I43-Tavola1!I42</f>
        <v>35</v>
      </c>
      <c r="J46" s="3">
        <f>Tavola1!J43-Tavola1!J42</f>
        <v>10</v>
      </c>
    </row>
    <row r="47" spans="1:10" hidden="1" outlineLevel="1" x14ac:dyDescent="0.25">
      <c r="A47" s="4">
        <v>43932</v>
      </c>
      <c r="B47" s="3">
        <f>Tavola1!B44-Tavola1!B43</f>
        <v>2631</v>
      </c>
      <c r="C47" s="3">
        <f>Tavola1!C44-Tavola1!C43</f>
        <v>62</v>
      </c>
      <c r="D47" s="3">
        <f>Tavola1!D44-Tavola1!D43</f>
        <v>34</v>
      </c>
      <c r="E47" s="3">
        <f>Tavola1!E44-Tavola1!E43</f>
        <v>-10</v>
      </c>
      <c r="F47" s="3">
        <f>Tavola1!F44-Tavola1!F43</f>
        <v>-6</v>
      </c>
      <c r="G47" s="3">
        <f>Tavola1!G44-Tavola1!G43</f>
        <v>-4</v>
      </c>
      <c r="H47" s="3">
        <f>Tavola1!H44-Tavola1!H43</f>
        <v>44</v>
      </c>
      <c r="I47" s="3">
        <f>Tavola1!I44-Tavola1!I43</f>
        <v>22</v>
      </c>
      <c r="J47" s="3">
        <f>Tavola1!J44-Tavola1!J43</f>
        <v>6</v>
      </c>
    </row>
    <row r="48" spans="1:10" hidden="1" outlineLevel="1" x14ac:dyDescent="0.25">
      <c r="A48" s="4">
        <v>43933</v>
      </c>
      <c r="B48" s="3">
        <f>Tavola1!B45-Tavola1!B44</f>
        <v>2311</v>
      </c>
      <c r="C48" s="3">
        <f>Tavola1!C45-Tavola1!C44</f>
        <v>52</v>
      </c>
      <c r="D48" s="3">
        <f>Tavola1!D45-Tavola1!D44</f>
        <v>29</v>
      </c>
      <c r="E48" s="3">
        <f>Tavola1!E45-Tavola1!E44</f>
        <v>-15</v>
      </c>
      <c r="F48" s="3">
        <f>Tavola1!F45-Tavola1!F44</f>
        <v>-10</v>
      </c>
      <c r="G48" s="3">
        <f>Tavola1!G45-Tavola1!G44</f>
        <v>-5</v>
      </c>
      <c r="H48" s="3">
        <f>Tavola1!H45-Tavola1!H44</f>
        <v>44</v>
      </c>
      <c r="I48" s="3">
        <f>Tavola1!I45-Tavola1!I44</f>
        <v>14</v>
      </c>
      <c r="J48" s="3">
        <f>Tavola1!J45-Tavola1!J44</f>
        <v>9</v>
      </c>
    </row>
    <row r="49" spans="1:10" collapsed="1" x14ac:dyDescent="0.25">
      <c r="A49" t="s">
        <v>39</v>
      </c>
      <c r="B49" s="3">
        <f>SUM(B42:B48)</f>
        <v>14194</v>
      </c>
      <c r="C49" s="3">
        <f t="shared" ref="C49" si="17">SUM(C42:C48)</f>
        <v>422</v>
      </c>
      <c r="D49" s="3">
        <f t="shared" ref="D49" si="18">SUM(D42:D48)</f>
        <v>256</v>
      </c>
      <c r="E49" s="3">
        <f t="shared" ref="E49" si="19">SUM(E42:E48)</f>
        <v>-27</v>
      </c>
      <c r="F49" s="3">
        <f t="shared" ref="F49" si="20">SUM(F42:F48)</f>
        <v>-4</v>
      </c>
      <c r="G49" s="3">
        <f t="shared" ref="G49" si="21">SUM(G42:G48)</f>
        <v>-23</v>
      </c>
      <c r="H49" s="3">
        <f t="shared" ref="H49" si="22">SUM(H42:H48)</f>
        <v>283</v>
      </c>
      <c r="I49" s="3">
        <f t="shared" ref="I49" si="23">SUM(I42:I48)</f>
        <v>119</v>
      </c>
      <c r="J49" s="3">
        <f t="shared" ref="J49" si="24">SUM(J42:J48)</f>
        <v>47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8"/>
  <sheetViews>
    <sheetView workbookViewId="0">
      <pane xSplit="1" ySplit="1" topLeftCell="AD30" activePane="bottomRight" state="frozen"/>
      <selection pane="topRight" activeCell="B1" sqref="B1"/>
      <selection pane="bottomLeft" activeCell="A2" sqref="A2"/>
      <selection pane="bottomRight" activeCell="AQ43" sqref="AQ43:AQ44"/>
    </sheetView>
  </sheetViews>
  <sheetFormatPr defaultRowHeight="15" outlineLevelRow="1" x14ac:dyDescent="0.25"/>
  <cols>
    <col min="1" max="1" width="10.7109375" bestFit="1" customWidth="1"/>
  </cols>
  <sheetData>
    <row r="1" spans="1:49" ht="64.5" x14ac:dyDescent="0.25">
      <c r="A1" s="4"/>
      <c r="B1" s="7" t="s">
        <v>0</v>
      </c>
      <c r="C1" s="7" t="s">
        <v>1</v>
      </c>
      <c r="D1" s="7" t="s">
        <v>2</v>
      </c>
      <c r="E1" s="8" t="s">
        <v>3</v>
      </c>
      <c r="F1" s="8" t="s">
        <v>17</v>
      </c>
      <c r="G1" s="7" t="s">
        <v>16</v>
      </c>
      <c r="H1" s="8" t="s">
        <v>4</v>
      </c>
      <c r="I1" s="7" t="s">
        <v>5</v>
      </c>
      <c r="J1" s="7" t="s">
        <v>6</v>
      </c>
      <c r="K1" s="7"/>
      <c r="L1" s="7"/>
      <c r="M1" s="7"/>
      <c r="N1" s="7"/>
      <c r="O1" s="7" t="s">
        <v>5</v>
      </c>
      <c r="P1" s="8" t="s">
        <v>4</v>
      </c>
      <c r="Q1" s="8" t="s">
        <v>17</v>
      </c>
      <c r="R1" s="7" t="s">
        <v>16</v>
      </c>
      <c r="S1" s="7" t="s">
        <v>6</v>
      </c>
      <c r="T1" s="7"/>
      <c r="U1" s="7" t="s">
        <v>0</v>
      </c>
      <c r="V1" s="7" t="s">
        <v>1</v>
      </c>
      <c r="W1" s="7" t="s">
        <v>2</v>
      </c>
      <c r="X1" s="7" t="s">
        <v>3</v>
      </c>
      <c r="Y1" s="7" t="s">
        <v>7</v>
      </c>
      <c r="Z1" s="7" t="s">
        <v>4</v>
      </c>
      <c r="AA1" s="7" t="s">
        <v>5</v>
      </c>
      <c r="AB1" s="7" t="s">
        <v>6</v>
      </c>
      <c r="AC1" s="7"/>
      <c r="AD1" s="7" t="s">
        <v>34</v>
      </c>
      <c r="AE1" s="7" t="s">
        <v>35</v>
      </c>
      <c r="AF1" s="7"/>
      <c r="AG1" s="7" t="s">
        <v>0</v>
      </c>
      <c r="AH1" s="7" t="s">
        <v>1</v>
      </c>
      <c r="AI1" s="7" t="s">
        <v>2</v>
      </c>
      <c r="AJ1" s="7" t="s">
        <v>3</v>
      </c>
      <c r="AK1" s="7" t="s">
        <v>7</v>
      </c>
      <c r="AL1" s="7" t="s">
        <v>4</v>
      </c>
      <c r="AM1" s="7" t="s">
        <v>5</v>
      </c>
      <c r="AN1" s="7" t="s">
        <v>6</v>
      </c>
      <c r="AO1" s="7"/>
      <c r="AP1" s="7" t="s">
        <v>8</v>
      </c>
      <c r="AQ1" s="7" t="s">
        <v>15</v>
      </c>
      <c r="AR1" s="7" t="s">
        <v>9</v>
      </c>
      <c r="AS1" s="7" t="s">
        <v>14</v>
      </c>
      <c r="AT1" s="7" t="s">
        <v>10</v>
      </c>
      <c r="AU1" s="7" t="s">
        <v>11</v>
      </c>
      <c r="AV1" s="7" t="s">
        <v>12</v>
      </c>
      <c r="AW1" s="7" t="s">
        <v>13</v>
      </c>
    </row>
    <row r="2" spans="1:49" hidden="1" outlineLevel="1" x14ac:dyDescent="0.25">
      <c r="A2" s="4">
        <v>43891</v>
      </c>
      <c r="E2" s="5"/>
      <c r="F2" s="5"/>
      <c r="H2" s="5"/>
      <c r="L2">
        <f t="shared" ref="L2:L37" si="0">E2+H2</f>
        <v>0</v>
      </c>
      <c r="M2">
        <f t="shared" ref="M2:M37" si="1">L2+I2+J2</f>
        <v>0</v>
      </c>
      <c r="P2" s="5"/>
      <c r="Q2" s="5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49" hidden="1" outlineLevel="1" x14ac:dyDescent="0.25">
      <c r="A3" s="4">
        <v>43892</v>
      </c>
      <c r="E3" s="5"/>
      <c r="F3" s="5"/>
      <c r="H3" s="5"/>
      <c r="L3">
        <f t="shared" si="0"/>
        <v>0</v>
      </c>
      <c r="M3">
        <f t="shared" si="1"/>
        <v>0</v>
      </c>
      <c r="P3" s="5"/>
      <c r="Q3" s="5"/>
      <c r="U3" s="3">
        <f t="shared" ref="U3:U26" si="2">B3-B2</f>
        <v>0</v>
      </c>
      <c r="V3" s="3">
        <f t="shared" ref="V3:V26" si="3">C3-C2</f>
        <v>0</v>
      </c>
      <c r="W3" s="3">
        <f t="shared" ref="W3:W26" si="4">D3-D2</f>
        <v>0</v>
      </c>
      <c r="X3" s="3">
        <f t="shared" ref="X3:X26" si="5">E3-E2</f>
        <v>0</v>
      </c>
      <c r="Y3" s="3">
        <f t="shared" ref="Y3:Y26" si="6">G3-G2</f>
        <v>0</v>
      </c>
      <c r="Z3" s="3">
        <f t="shared" ref="Z3:Z26" si="7">H3-H2</f>
        <v>0</v>
      </c>
      <c r="AA3" s="3">
        <f t="shared" ref="AA3:AA26" si="8">I3-I2</f>
        <v>0</v>
      </c>
      <c r="AB3" s="3">
        <f t="shared" ref="AB3:AB26" si="9">J3-J2</f>
        <v>0</v>
      </c>
      <c r="AC3" s="3"/>
      <c r="AD3" s="3"/>
      <c r="AE3" s="3"/>
      <c r="AG3" s="2" t="e">
        <f t="shared" ref="AG3:AG25" si="10">(B3-B2)/B2</f>
        <v>#DIV/0!</v>
      </c>
      <c r="AH3" s="2" t="e">
        <f t="shared" ref="AH3:AH25" si="11">(C3-C2)/C2</f>
        <v>#DIV/0!</v>
      </c>
      <c r="AI3" s="2" t="e">
        <f t="shared" ref="AI3:AI25" si="12">(D3-D2)/D2</f>
        <v>#DIV/0!</v>
      </c>
      <c r="AJ3" s="2" t="e">
        <f t="shared" ref="AJ3:AJ25" si="13">(E3-E2)/E2</f>
        <v>#DIV/0!</v>
      </c>
      <c r="AK3" s="2" t="e">
        <f t="shared" ref="AK3:AK25" si="14">(G3-G2)/G2</f>
        <v>#DIV/0!</v>
      </c>
      <c r="AL3" s="2" t="e">
        <f t="shared" ref="AL3:AL25" si="15">(H3-H2)/H2</f>
        <v>#DIV/0!</v>
      </c>
      <c r="AM3" s="2" t="e">
        <f t="shared" ref="AM3:AM25" si="16">(I3-I2)/I2</f>
        <v>#DIV/0!</v>
      </c>
      <c r="AN3" s="2" t="e">
        <f t="shared" ref="AN3:AN25" si="17">(J3-J2)/J2</f>
        <v>#DIV/0!</v>
      </c>
      <c r="AP3" s="2" t="e">
        <f t="shared" ref="AP3:AP37" si="18">C3/B3</f>
        <v>#DIV/0!</v>
      </c>
      <c r="AQ3" s="2" t="e">
        <f t="shared" ref="AQ3:AQ25" si="19">V3/U3</f>
        <v>#DIV/0!</v>
      </c>
      <c r="AR3" s="2" t="e">
        <f t="shared" ref="AR3:AR37" si="20">E3/C3</f>
        <v>#DIV/0!</v>
      </c>
      <c r="AS3" s="2" t="e">
        <f t="shared" ref="AS3:AS37" si="21">(E3-G3)/C3</f>
        <v>#DIV/0!</v>
      </c>
      <c r="AT3" s="2" t="e">
        <f t="shared" ref="AT3:AT37" si="22">G3/C3</f>
        <v>#DIV/0!</v>
      </c>
      <c r="AU3" s="2" t="e">
        <f t="shared" ref="AU3:AU37" si="23">H3/C3</f>
        <v>#DIV/0!</v>
      </c>
      <c r="AV3" s="2" t="e">
        <f t="shared" ref="AV3:AV37" si="24">I3/C3</f>
        <v>#DIV/0!</v>
      </c>
      <c r="AW3" s="2" t="e">
        <f t="shared" ref="AW3:AW37" si="25">J3/C3</f>
        <v>#DIV/0!</v>
      </c>
    </row>
    <row r="4" spans="1:49" hidden="1" outlineLevel="1" x14ac:dyDescent="0.25">
      <c r="A4" s="4">
        <v>43893</v>
      </c>
      <c r="E4" s="5"/>
      <c r="F4" s="5"/>
      <c r="H4" s="5"/>
      <c r="L4">
        <f t="shared" si="0"/>
        <v>0</v>
      </c>
      <c r="M4">
        <f t="shared" si="1"/>
        <v>0</v>
      </c>
      <c r="P4" s="5"/>
      <c r="Q4" s="5"/>
      <c r="U4" s="3">
        <f t="shared" si="2"/>
        <v>0</v>
      </c>
      <c r="V4" s="3">
        <f t="shared" si="3"/>
        <v>0</v>
      </c>
      <c r="W4" s="3">
        <f t="shared" si="4"/>
        <v>0</v>
      </c>
      <c r="X4" s="3">
        <f t="shared" si="5"/>
        <v>0</v>
      </c>
      <c r="Y4" s="3">
        <f t="shared" si="6"/>
        <v>0</v>
      </c>
      <c r="Z4" s="3">
        <f t="shared" si="7"/>
        <v>0</v>
      </c>
      <c r="AA4" s="3">
        <f t="shared" si="8"/>
        <v>0</v>
      </c>
      <c r="AB4" s="3">
        <f t="shared" si="9"/>
        <v>0</v>
      </c>
      <c r="AC4" s="3"/>
      <c r="AD4" s="3"/>
      <c r="AE4" s="3"/>
      <c r="AG4" s="2" t="e">
        <f t="shared" si="10"/>
        <v>#DIV/0!</v>
      </c>
      <c r="AH4" s="2" t="e">
        <f t="shared" si="11"/>
        <v>#DIV/0!</v>
      </c>
      <c r="AI4" s="2" t="e">
        <f t="shared" si="12"/>
        <v>#DIV/0!</v>
      </c>
      <c r="AJ4" s="2" t="e">
        <f t="shared" si="13"/>
        <v>#DIV/0!</v>
      </c>
      <c r="AK4" s="2" t="e">
        <f t="shared" si="14"/>
        <v>#DIV/0!</v>
      </c>
      <c r="AL4" s="2" t="e">
        <f t="shared" si="15"/>
        <v>#DIV/0!</v>
      </c>
      <c r="AM4" s="2" t="e">
        <f t="shared" si="16"/>
        <v>#DIV/0!</v>
      </c>
      <c r="AN4" s="2" t="e">
        <f t="shared" si="17"/>
        <v>#DIV/0!</v>
      </c>
      <c r="AP4" s="2" t="e">
        <f t="shared" si="18"/>
        <v>#DIV/0!</v>
      </c>
      <c r="AQ4" s="2" t="e">
        <f t="shared" si="19"/>
        <v>#DIV/0!</v>
      </c>
      <c r="AR4" s="2" t="e">
        <f t="shared" si="20"/>
        <v>#DIV/0!</v>
      </c>
      <c r="AS4" s="2" t="e">
        <f t="shared" si="21"/>
        <v>#DIV/0!</v>
      </c>
      <c r="AT4" s="2" t="e">
        <f t="shared" si="22"/>
        <v>#DIV/0!</v>
      </c>
      <c r="AU4" s="2" t="e">
        <f t="shared" si="23"/>
        <v>#DIV/0!</v>
      </c>
      <c r="AV4" s="2" t="e">
        <f t="shared" si="24"/>
        <v>#DIV/0!</v>
      </c>
      <c r="AW4" s="2" t="e">
        <f t="shared" si="25"/>
        <v>#DIV/0!</v>
      </c>
    </row>
    <row r="5" spans="1:49" hidden="1" outlineLevel="1" x14ac:dyDescent="0.25">
      <c r="A5" s="4">
        <v>43894</v>
      </c>
      <c r="B5">
        <v>367</v>
      </c>
      <c r="C5">
        <v>18</v>
      </c>
      <c r="D5">
        <v>18</v>
      </c>
      <c r="E5" s="5">
        <v>5</v>
      </c>
      <c r="F5" s="5"/>
      <c r="G5">
        <v>0</v>
      </c>
      <c r="H5" s="5">
        <v>13</v>
      </c>
      <c r="I5">
        <v>0</v>
      </c>
      <c r="J5">
        <v>0</v>
      </c>
      <c r="L5">
        <f t="shared" si="0"/>
        <v>18</v>
      </c>
      <c r="M5">
        <f t="shared" si="1"/>
        <v>18</v>
      </c>
      <c r="O5">
        <v>0</v>
      </c>
      <c r="P5" s="5">
        <v>13</v>
      </c>
      <c r="Q5" s="5"/>
      <c r="R5">
        <v>0</v>
      </c>
      <c r="S5">
        <v>0</v>
      </c>
      <c r="U5" s="3">
        <f t="shared" si="2"/>
        <v>367</v>
      </c>
      <c r="V5" s="3">
        <f t="shared" si="3"/>
        <v>18</v>
      </c>
      <c r="W5" s="3">
        <f t="shared" si="4"/>
        <v>18</v>
      </c>
      <c r="X5" s="3">
        <f t="shared" si="5"/>
        <v>5</v>
      </c>
      <c r="Y5" s="3">
        <f t="shared" si="6"/>
        <v>0</v>
      </c>
      <c r="Z5" s="3">
        <f t="shared" si="7"/>
        <v>13</v>
      </c>
      <c r="AA5" s="3">
        <f t="shared" si="8"/>
        <v>0</v>
      </c>
      <c r="AB5" s="3">
        <f t="shared" si="9"/>
        <v>0</v>
      </c>
      <c r="AC5" s="3"/>
      <c r="AD5" s="3"/>
      <c r="AE5" s="3"/>
      <c r="AG5" s="2" t="e">
        <f t="shared" si="10"/>
        <v>#DIV/0!</v>
      </c>
      <c r="AH5" s="2" t="e">
        <f t="shared" si="11"/>
        <v>#DIV/0!</v>
      </c>
      <c r="AI5" s="2" t="e">
        <f t="shared" si="12"/>
        <v>#DIV/0!</v>
      </c>
      <c r="AJ5" s="2" t="e">
        <f t="shared" si="13"/>
        <v>#DIV/0!</v>
      </c>
      <c r="AK5" s="2" t="e">
        <f t="shared" si="14"/>
        <v>#DIV/0!</v>
      </c>
      <c r="AL5" s="2" t="e">
        <f t="shared" si="15"/>
        <v>#DIV/0!</v>
      </c>
      <c r="AM5" s="2" t="e">
        <f t="shared" si="16"/>
        <v>#DIV/0!</v>
      </c>
      <c r="AN5" s="2" t="e">
        <f t="shared" si="17"/>
        <v>#DIV/0!</v>
      </c>
      <c r="AP5" s="2">
        <f t="shared" si="18"/>
        <v>4.9046321525885561E-2</v>
      </c>
      <c r="AQ5" s="2">
        <f t="shared" si="19"/>
        <v>4.9046321525885561E-2</v>
      </c>
      <c r="AR5" s="2">
        <f t="shared" si="20"/>
        <v>0.27777777777777779</v>
      </c>
      <c r="AS5" s="2">
        <f t="shared" si="21"/>
        <v>0.27777777777777779</v>
      </c>
      <c r="AT5" s="2">
        <f t="shared" si="22"/>
        <v>0</v>
      </c>
      <c r="AU5" s="2">
        <f t="shared" si="23"/>
        <v>0.72222222222222221</v>
      </c>
      <c r="AV5" s="2">
        <f t="shared" si="24"/>
        <v>0</v>
      </c>
      <c r="AW5" s="2">
        <f t="shared" si="25"/>
        <v>0</v>
      </c>
    </row>
    <row r="6" spans="1:49" hidden="1" outlineLevel="1" x14ac:dyDescent="0.25">
      <c r="A6" s="4">
        <v>43895</v>
      </c>
      <c r="B6">
        <v>440</v>
      </c>
      <c r="C6">
        <v>21</v>
      </c>
      <c r="D6">
        <v>21</v>
      </c>
      <c r="E6" s="5">
        <v>6</v>
      </c>
      <c r="F6" s="5"/>
      <c r="G6">
        <v>0</v>
      </c>
      <c r="H6" s="5">
        <v>15</v>
      </c>
      <c r="I6">
        <v>0</v>
      </c>
      <c r="J6">
        <v>0</v>
      </c>
      <c r="L6">
        <f t="shared" si="0"/>
        <v>21</v>
      </c>
      <c r="M6">
        <f t="shared" si="1"/>
        <v>21</v>
      </c>
      <c r="O6">
        <v>0</v>
      </c>
      <c r="P6" s="5">
        <v>15</v>
      </c>
      <c r="Q6" s="5"/>
      <c r="R6">
        <v>0</v>
      </c>
      <c r="S6">
        <v>0</v>
      </c>
      <c r="U6" s="3">
        <f t="shared" si="2"/>
        <v>73</v>
      </c>
      <c r="V6" s="3">
        <f t="shared" si="3"/>
        <v>3</v>
      </c>
      <c r="W6" s="3">
        <f t="shared" si="4"/>
        <v>3</v>
      </c>
      <c r="X6" s="3">
        <f t="shared" si="5"/>
        <v>1</v>
      </c>
      <c r="Y6" s="3">
        <f t="shared" si="6"/>
        <v>0</v>
      </c>
      <c r="Z6" s="3">
        <f t="shared" si="7"/>
        <v>2</v>
      </c>
      <c r="AA6" s="3">
        <f t="shared" si="8"/>
        <v>0</v>
      </c>
      <c r="AB6" s="3">
        <f t="shared" si="9"/>
        <v>0</v>
      </c>
      <c r="AC6" s="3"/>
      <c r="AD6" s="3"/>
      <c r="AE6" s="3"/>
      <c r="AG6" s="2">
        <f t="shared" si="10"/>
        <v>0.1989100817438692</v>
      </c>
      <c r="AH6" s="2">
        <f t="shared" si="11"/>
        <v>0.16666666666666666</v>
      </c>
      <c r="AI6" s="2">
        <f t="shared" si="12"/>
        <v>0.16666666666666666</v>
      </c>
      <c r="AJ6" s="2">
        <f t="shared" si="13"/>
        <v>0.2</v>
      </c>
      <c r="AK6" s="2" t="e">
        <f t="shared" si="14"/>
        <v>#DIV/0!</v>
      </c>
      <c r="AL6" s="2">
        <f t="shared" si="15"/>
        <v>0.15384615384615385</v>
      </c>
      <c r="AM6" s="2" t="e">
        <f t="shared" si="16"/>
        <v>#DIV/0!</v>
      </c>
      <c r="AN6" s="2" t="e">
        <f t="shared" si="17"/>
        <v>#DIV/0!</v>
      </c>
      <c r="AP6" s="2">
        <f t="shared" si="18"/>
        <v>4.7727272727272729E-2</v>
      </c>
      <c r="AQ6" s="2">
        <f t="shared" si="19"/>
        <v>4.1095890410958902E-2</v>
      </c>
      <c r="AR6" s="2">
        <f t="shared" si="20"/>
        <v>0.2857142857142857</v>
      </c>
      <c r="AS6" s="2">
        <f t="shared" si="21"/>
        <v>0.2857142857142857</v>
      </c>
      <c r="AT6" s="2">
        <f t="shared" si="22"/>
        <v>0</v>
      </c>
      <c r="AU6" s="2">
        <f t="shared" si="23"/>
        <v>0.7142857142857143</v>
      </c>
      <c r="AV6" s="2">
        <f t="shared" si="24"/>
        <v>0</v>
      </c>
      <c r="AW6" s="2">
        <f t="shared" si="25"/>
        <v>0</v>
      </c>
    </row>
    <row r="7" spans="1:49" hidden="1" outlineLevel="1" x14ac:dyDescent="0.25">
      <c r="A7" s="4">
        <v>43896</v>
      </c>
      <c r="B7">
        <v>547</v>
      </c>
      <c r="C7">
        <v>24</v>
      </c>
      <c r="D7">
        <v>24</v>
      </c>
      <c r="E7" s="5">
        <v>7</v>
      </c>
      <c r="F7" s="5"/>
      <c r="G7">
        <v>0</v>
      </c>
      <c r="H7" s="5">
        <v>17</v>
      </c>
      <c r="I7">
        <v>0</v>
      </c>
      <c r="J7">
        <v>0</v>
      </c>
      <c r="L7">
        <f t="shared" si="0"/>
        <v>24</v>
      </c>
      <c r="M7">
        <f t="shared" si="1"/>
        <v>24</v>
      </c>
      <c r="O7">
        <v>0</v>
      </c>
      <c r="P7" s="5">
        <v>17</v>
      </c>
      <c r="Q7" s="5"/>
      <c r="R7">
        <v>0</v>
      </c>
      <c r="S7">
        <v>0</v>
      </c>
      <c r="U7" s="3">
        <f t="shared" si="2"/>
        <v>107</v>
      </c>
      <c r="V7" s="3">
        <f t="shared" si="3"/>
        <v>3</v>
      </c>
      <c r="W7" s="3">
        <f t="shared" si="4"/>
        <v>3</v>
      </c>
      <c r="X7" s="3">
        <f t="shared" si="5"/>
        <v>1</v>
      </c>
      <c r="Y7" s="3">
        <f t="shared" si="6"/>
        <v>0</v>
      </c>
      <c r="Z7" s="3">
        <f t="shared" si="7"/>
        <v>2</v>
      </c>
      <c r="AA7" s="3">
        <f t="shared" si="8"/>
        <v>0</v>
      </c>
      <c r="AB7" s="3">
        <f t="shared" si="9"/>
        <v>0</v>
      </c>
      <c r="AC7" s="3"/>
      <c r="AD7" s="3"/>
      <c r="AE7" s="3"/>
      <c r="AG7" s="2">
        <f t="shared" si="10"/>
        <v>0.24318181818181819</v>
      </c>
      <c r="AH7" s="2">
        <f t="shared" si="11"/>
        <v>0.14285714285714285</v>
      </c>
      <c r="AI7" s="2">
        <f t="shared" si="12"/>
        <v>0.14285714285714285</v>
      </c>
      <c r="AJ7" s="2">
        <f t="shared" si="13"/>
        <v>0.16666666666666666</v>
      </c>
      <c r="AK7" s="2" t="e">
        <f t="shared" si="14"/>
        <v>#DIV/0!</v>
      </c>
      <c r="AL7" s="2">
        <f t="shared" si="15"/>
        <v>0.13333333333333333</v>
      </c>
      <c r="AM7" s="2" t="e">
        <f t="shared" si="16"/>
        <v>#DIV/0!</v>
      </c>
      <c r="AN7" s="2" t="e">
        <f t="shared" si="17"/>
        <v>#DIV/0!</v>
      </c>
      <c r="AP7" s="2">
        <f t="shared" si="18"/>
        <v>4.3875685557586835E-2</v>
      </c>
      <c r="AQ7" s="2">
        <f t="shared" si="19"/>
        <v>2.8037383177570093E-2</v>
      </c>
      <c r="AR7" s="2">
        <f t="shared" si="20"/>
        <v>0.29166666666666669</v>
      </c>
      <c r="AS7" s="2">
        <f t="shared" si="21"/>
        <v>0.29166666666666669</v>
      </c>
      <c r="AT7" s="2">
        <f t="shared" si="22"/>
        <v>0</v>
      </c>
      <c r="AU7" s="2">
        <f t="shared" si="23"/>
        <v>0.70833333333333337</v>
      </c>
      <c r="AV7" s="2">
        <f t="shared" si="24"/>
        <v>0</v>
      </c>
      <c r="AW7" s="2">
        <f t="shared" si="25"/>
        <v>0</v>
      </c>
    </row>
    <row r="8" spans="1:49" hidden="1" outlineLevel="1" x14ac:dyDescent="0.25">
      <c r="A8" s="4">
        <v>43897</v>
      </c>
      <c r="B8">
        <v>643</v>
      </c>
      <c r="C8">
        <v>35</v>
      </c>
      <c r="D8">
        <v>35</v>
      </c>
      <c r="E8" s="5">
        <v>8</v>
      </c>
      <c r="F8" s="5"/>
      <c r="G8">
        <v>0</v>
      </c>
      <c r="H8" s="5">
        <v>27</v>
      </c>
      <c r="L8">
        <f t="shared" si="0"/>
        <v>35</v>
      </c>
      <c r="M8">
        <f t="shared" si="1"/>
        <v>35</v>
      </c>
      <c r="P8" s="5">
        <v>27</v>
      </c>
      <c r="Q8" s="5"/>
      <c r="R8">
        <v>0</v>
      </c>
      <c r="U8" s="3">
        <f t="shared" si="2"/>
        <v>96</v>
      </c>
      <c r="V8" s="3">
        <f t="shared" si="3"/>
        <v>11</v>
      </c>
      <c r="W8" s="3">
        <f t="shared" si="4"/>
        <v>11</v>
      </c>
      <c r="X8" s="3">
        <f t="shared" si="5"/>
        <v>1</v>
      </c>
      <c r="Y8" s="3">
        <f t="shared" si="6"/>
        <v>0</v>
      </c>
      <c r="Z8" s="3">
        <f t="shared" si="7"/>
        <v>10</v>
      </c>
      <c r="AA8" s="3">
        <f t="shared" si="8"/>
        <v>0</v>
      </c>
      <c r="AB8" s="3">
        <f t="shared" si="9"/>
        <v>0</v>
      </c>
      <c r="AC8" s="3"/>
      <c r="AD8" s="3"/>
      <c r="AE8" s="3"/>
      <c r="AG8" s="2">
        <f t="shared" si="10"/>
        <v>0.17550274223034734</v>
      </c>
      <c r="AH8" s="2">
        <f t="shared" si="11"/>
        <v>0.45833333333333331</v>
      </c>
      <c r="AI8" s="2">
        <f t="shared" si="12"/>
        <v>0.45833333333333331</v>
      </c>
      <c r="AJ8" s="2">
        <f t="shared" si="13"/>
        <v>0.14285714285714285</v>
      </c>
      <c r="AK8" s="2" t="e">
        <f t="shared" si="14"/>
        <v>#DIV/0!</v>
      </c>
      <c r="AL8" s="2">
        <f t="shared" si="15"/>
        <v>0.58823529411764708</v>
      </c>
      <c r="AM8" s="2" t="e">
        <f t="shared" si="16"/>
        <v>#DIV/0!</v>
      </c>
      <c r="AN8" s="2" t="e">
        <f t="shared" si="17"/>
        <v>#DIV/0!</v>
      </c>
      <c r="AP8" s="2">
        <f t="shared" si="18"/>
        <v>5.4432348367029551E-2</v>
      </c>
      <c r="AQ8" s="2">
        <f t="shared" si="19"/>
        <v>0.11458333333333333</v>
      </c>
      <c r="AR8" s="2">
        <f t="shared" si="20"/>
        <v>0.22857142857142856</v>
      </c>
      <c r="AS8" s="2">
        <f t="shared" si="21"/>
        <v>0.22857142857142856</v>
      </c>
      <c r="AT8" s="2">
        <f t="shared" si="22"/>
        <v>0</v>
      </c>
      <c r="AU8" s="2">
        <f t="shared" si="23"/>
        <v>0.77142857142857146</v>
      </c>
      <c r="AV8" s="2">
        <f t="shared" si="24"/>
        <v>0</v>
      </c>
      <c r="AW8" s="2">
        <f t="shared" si="25"/>
        <v>0</v>
      </c>
    </row>
    <row r="9" spans="1:49" hidden="1" outlineLevel="1" x14ac:dyDescent="0.25">
      <c r="A9" s="4">
        <v>43898</v>
      </c>
      <c r="E9" s="5"/>
      <c r="F9" s="5"/>
      <c r="G9">
        <v>0</v>
      </c>
      <c r="H9" s="5"/>
      <c r="L9">
        <f t="shared" si="0"/>
        <v>0</v>
      </c>
      <c r="M9">
        <f t="shared" si="1"/>
        <v>0</v>
      </c>
      <c r="P9" s="5"/>
      <c r="Q9" s="5"/>
      <c r="R9">
        <v>0</v>
      </c>
      <c r="U9" s="3">
        <f t="shared" si="2"/>
        <v>-643</v>
      </c>
      <c r="V9" s="3">
        <f t="shared" si="3"/>
        <v>-35</v>
      </c>
      <c r="W9" s="3">
        <f t="shared" si="4"/>
        <v>-35</v>
      </c>
      <c r="X9" s="3">
        <f t="shared" si="5"/>
        <v>-8</v>
      </c>
      <c r="Y9" s="3">
        <f t="shared" si="6"/>
        <v>0</v>
      </c>
      <c r="Z9" s="3">
        <f t="shared" si="7"/>
        <v>-27</v>
      </c>
      <c r="AA9" s="3">
        <f t="shared" si="8"/>
        <v>0</v>
      </c>
      <c r="AB9" s="3">
        <f t="shared" si="9"/>
        <v>0</v>
      </c>
      <c r="AC9" s="3"/>
      <c r="AD9" s="3"/>
      <c r="AE9" s="3"/>
      <c r="AG9" s="2">
        <f t="shared" si="10"/>
        <v>-1</v>
      </c>
      <c r="AH9" s="2">
        <f t="shared" si="11"/>
        <v>-1</v>
      </c>
      <c r="AI9" s="2">
        <f t="shared" si="12"/>
        <v>-1</v>
      </c>
      <c r="AJ9" s="2">
        <f t="shared" si="13"/>
        <v>-1</v>
      </c>
      <c r="AK9" s="2" t="e">
        <f t="shared" si="14"/>
        <v>#DIV/0!</v>
      </c>
      <c r="AL9" s="2">
        <f t="shared" si="15"/>
        <v>-1</v>
      </c>
      <c r="AM9" s="2" t="e">
        <f t="shared" si="16"/>
        <v>#DIV/0!</v>
      </c>
      <c r="AN9" s="2" t="e">
        <f t="shared" si="17"/>
        <v>#DIV/0!</v>
      </c>
      <c r="AP9" s="2" t="e">
        <f t="shared" si="18"/>
        <v>#DIV/0!</v>
      </c>
      <c r="AQ9" s="2">
        <f t="shared" si="19"/>
        <v>5.4432348367029551E-2</v>
      </c>
      <c r="AR9" s="2" t="e">
        <f t="shared" si="20"/>
        <v>#DIV/0!</v>
      </c>
      <c r="AS9" s="2" t="e">
        <f t="shared" si="21"/>
        <v>#DIV/0!</v>
      </c>
      <c r="AT9" s="2" t="e">
        <f t="shared" si="22"/>
        <v>#DIV/0!</v>
      </c>
      <c r="AU9" s="2" t="e">
        <f t="shared" si="23"/>
        <v>#DIV/0!</v>
      </c>
      <c r="AV9" s="2" t="e">
        <f t="shared" si="24"/>
        <v>#DIV/0!</v>
      </c>
      <c r="AW9" s="2" t="e">
        <f t="shared" si="25"/>
        <v>#DIV/0!</v>
      </c>
    </row>
    <row r="10" spans="1:49" hidden="1" outlineLevel="1" x14ac:dyDescent="0.25">
      <c r="A10" s="4">
        <v>43899</v>
      </c>
      <c r="B10">
        <v>836</v>
      </c>
      <c r="C10">
        <v>54</v>
      </c>
      <c r="D10">
        <v>54</v>
      </c>
      <c r="E10" s="5">
        <v>19</v>
      </c>
      <c r="F10" s="5"/>
      <c r="G10">
        <v>1</v>
      </c>
      <c r="H10" s="5">
        <v>35</v>
      </c>
      <c r="I10">
        <v>0</v>
      </c>
      <c r="J10">
        <v>0</v>
      </c>
      <c r="L10">
        <f t="shared" si="0"/>
        <v>54</v>
      </c>
      <c r="M10">
        <f t="shared" si="1"/>
        <v>54</v>
      </c>
      <c r="O10">
        <v>0</v>
      </c>
      <c r="P10" s="5">
        <v>35</v>
      </c>
      <c r="Q10" s="5"/>
      <c r="R10">
        <v>1</v>
      </c>
      <c r="S10">
        <v>0</v>
      </c>
      <c r="U10" s="3">
        <f t="shared" si="2"/>
        <v>836</v>
      </c>
      <c r="V10" s="3">
        <f t="shared" si="3"/>
        <v>54</v>
      </c>
      <c r="W10" s="3">
        <f t="shared" si="4"/>
        <v>54</v>
      </c>
      <c r="X10" s="3">
        <f t="shared" si="5"/>
        <v>19</v>
      </c>
      <c r="Y10" s="3">
        <f t="shared" si="6"/>
        <v>1</v>
      </c>
      <c r="Z10" s="3">
        <f t="shared" si="7"/>
        <v>35</v>
      </c>
      <c r="AA10" s="3">
        <f t="shared" si="8"/>
        <v>0</v>
      </c>
      <c r="AB10" s="3">
        <f t="shared" si="9"/>
        <v>0</v>
      </c>
      <c r="AC10" s="3"/>
      <c r="AD10" s="3"/>
      <c r="AE10" s="3"/>
      <c r="AG10" s="2" t="e">
        <f t="shared" si="10"/>
        <v>#DIV/0!</v>
      </c>
      <c r="AH10" s="2" t="e">
        <f t="shared" si="11"/>
        <v>#DIV/0!</v>
      </c>
      <c r="AI10" s="2" t="e">
        <f t="shared" si="12"/>
        <v>#DIV/0!</v>
      </c>
      <c r="AJ10" s="2" t="e">
        <f t="shared" si="13"/>
        <v>#DIV/0!</v>
      </c>
      <c r="AK10" s="2" t="e">
        <f t="shared" si="14"/>
        <v>#DIV/0!</v>
      </c>
      <c r="AL10" s="2" t="e">
        <f t="shared" si="15"/>
        <v>#DIV/0!</v>
      </c>
      <c r="AM10" s="2" t="e">
        <f t="shared" si="16"/>
        <v>#DIV/0!</v>
      </c>
      <c r="AN10" s="2" t="e">
        <f t="shared" si="17"/>
        <v>#DIV/0!</v>
      </c>
      <c r="AP10" s="2">
        <f t="shared" si="18"/>
        <v>6.4593301435406703E-2</v>
      </c>
      <c r="AQ10" s="2">
        <f t="shared" si="19"/>
        <v>6.4593301435406703E-2</v>
      </c>
      <c r="AR10" s="2">
        <f t="shared" si="20"/>
        <v>0.35185185185185186</v>
      </c>
      <c r="AS10" s="2">
        <f t="shared" si="21"/>
        <v>0.33333333333333331</v>
      </c>
      <c r="AT10" s="2">
        <f t="shared" si="22"/>
        <v>1.8518518518518517E-2</v>
      </c>
      <c r="AU10" s="2">
        <f t="shared" si="23"/>
        <v>0.64814814814814814</v>
      </c>
      <c r="AV10" s="2">
        <f t="shared" si="24"/>
        <v>0</v>
      </c>
      <c r="AW10" s="2">
        <f t="shared" si="25"/>
        <v>0</v>
      </c>
    </row>
    <row r="11" spans="1:49" hidden="1" outlineLevel="1" x14ac:dyDescent="0.25">
      <c r="A11" s="4">
        <v>43900</v>
      </c>
      <c r="B11">
        <v>955</v>
      </c>
      <c r="C11">
        <v>62</v>
      </c>
      <c r="D11">
        <v>60</v>
      </c>
      <c r="E11" s="5">
        <v>19</v>
      </c>
      <c r="F11" s="5"/>
      <c r="G11">
        <v>1</v>
      </c>
      <c r="H11" s="5">
        <v>41</v>
      </c>
      <c r="I11">
        <v>2</v>
      </c>
      <c r="J11">
        <v>0</v>
      </c>
      <c r="L11">
        <f t="shared" si="0"/>
        <v>60</v>
      </c>
      <c r="M11">
        <f t="shared" si="1"/>
        <v>62</v>
      </c>
      <c r="O11">
        <v>2</v>
      </c>
      <c r="P11" s="5">
        <v>41</v>
      </c>
      <c r="Q11" s="5"/>
      <c r="R11">
        <v>1</v>
      </c>
      <c r="S11">
        <v>0</v>
      </c>
      <c r="U11" s="3">
        <f t="shared" si="2"/>
        <v>119</v>
      </c>
      <c r="V11" s="3">
        <f t="shared" si="3"/>
        <v>8</v>
      </c>
      <c r="W11" s="3">
        <f t="shared" si="4"/>
        <v>6</v>
      </c>
      <c r="X11" s="3">
        <f t="shared" si="5"/>
        <v>0</v>
      </c>
      <c r="Y11" s="3">
        <f t="shared" si="6"/>
        <v>0</v>
      </c>
      <c r="Z11" s="3">
        <f t="shared" si="7"/>
        <v>6</v>
      </c>
      <c r="AA11" s="3">
        <f t="shared" si="8"/>
        <v>2</v>
      </c>
      <c r="AB11" s="3">
        <f t="shared" si="9"/>
        <v>0</v>
      </c>
      <c r="AC11" s="3"/>
      <c r="AD11" s="3"/>
      <c r="AE11" s="3"/>
      <c r="AG11" s="2">
        <f t="shared" si="10"/>
        <v>0.1423444976076555</v>
      </c>
      <c r="AH11" s="2">
        <f t="shared" si="11"/>
        <v>0.14814814814814814</v>
      </c>
      <c r="AI11" s="2">
        <f t="shared" si="12"/>
        <v>0.1111111111111111</v>
      </c>
      <c r="AJ11" s="2">
        <f t="shared" si="13"/>
        <v>0</v>
      </c>
      <c r="AK11" s="2">
        <f t="shared" si="14"/>
        <v>0</v>
      </c>
      <c r="AL11" s="2">
        <f t="shared" si="15"/>
        <v>0.17142857142857143</v>
      </c>
      <c r="AM11" s="2" t="e">
        <f t="shared" si="16"/>
        <v>#DIV/0!</v>
      </c>
      <c r="AN11" s="2" t="e">
        <f t="shared" si="17"/>
        <v>#DIV/0!</v>
      </c>
      <c r="AP11" s="2">
        <f t="shared" si="18"/>
        <v>6.4921465968586389E-2</v>
      </c>
      <c r="AQ11" s="2">
        <f t="shared" si="19"/>
        <v>6.7226890756302518E-2</v>
      </c>
      <c r="AR11" s="2">
        <f t="shared" si="20"/>
        <v>0.30645161290322581</v>
      </c>
      <c r="AS11" s="2">
        <f t="shared" si="21"/>
        <v>0.29032258064516131</v>
      </c>
      <c r="AT11" s="2">
        <f t="shared" si="22"/>
        <v>1.6129032258064516E-2</v>
      </c>
      <c r="AU11" s="2">
        <f t="shared" si="23"/>
        <v>0.66129032258064513</v>
      </c>
      <c r="AV11" s="2">
        <f t="shared" si="24"/>
        <v>3.2258064516129031E-2</v>
      </c>
      <c r="AW11" s="2">
        <f t="shared" si="25"/>
        <v>0</v>
      </c>
    </row>
    <row r="12" spans="1:49" hidden="1" outlineLevel="1" x14ac:dyDescent="0.25">
      <c r="A12" s="4">
        <v>43901</v>
      </c>
      <c r="E12" s="5"/>
      <c r="F12" s="5"/>
      <c r="G12">
        <v>1</v>
      </c>
      <c r="H12" s="5"/>
      <c r="L12">
        <f t="shared" si="0"/>
        <v>0</v>
      </c>
      <c r="M12">
        <f t="shared" si="1"/>
        <v>0</v>
      </c>
      <c r="P12" s="5"/>
      <c r="Q12" s="5"/>
      <c r="R12">
        <v>1</v>
      </c>
      <c r="U12" s="3">
        <f t="shared" si="2"/>
        <v>-955</v>
      </c>
      <c r="V12" s="3">
        <f t="shared" si="3"/>
        <v>-62</v>
      </c>
      <c r="W12" s="3">
        <f t="shared" si="4"/>
        <v>-60</v>
      </c>
      <c r="X12" s="3">
        <f t="shared" si="5"/>
        <v>-19</v>
      </c>
      <c r="Y12" s="3">
        <f t="shared" si="6"/>
        <v>0</v>
      </c>
      <c r="Z12" s="3">
        <f t="shared" si="7"/>
        <v>-41</v>
      </c>
      <c r="AA12" s="3">
        <f t="shared" si="8"/>
        <v>-2</v>
      </c>
      <c r="AB12" s="3">
        <f t="shared" si="9"/>
        <v>0</v>
      </c>
      <c r="AC12" s="3"/>
      <c r="AD12" s="3"/>
      <c r="AE12" s="3"/>
      <c r="AG12" s="2">
        <f t="shared" si="10"/>
        <v>-1</v>
      </c>
      <c r="AH12" s="2">
        <f t="shared" si="11"/>
        <v>-1</v>
      </c>
      <c r="AI12" s="2">
        <f t="shared" si="12"/>
        <v>-1</v>
      </c>
      <c r="AJ12" s="2">
        <f t="shared" si="13"/>
        <v>-1</v>
      </c>
      <c r="AK12" s="2">
        <f t="shared" si="14"/>
        <v>0</v>
      </c>
      <c r="AL12" s="2">
        <f t="shared" si="15"/>
        <v>-1</v>
      </c>
      <c r="AM12" s="2">
        <f t="shared" si="16"/>
        <v>-1</v>
      </c>
      <c r="AN12" s="2" t="e">
        <f t="shared" si="17"/>
        <v>#DIV/0!</v>
      </c>
      <c r="AP12" s="2" t="e">
        <f t="shared" si="18"/>
        <v>#DIV/0!</v>
      </c>
      <c r="AQ12" s="2">
        <f t="shared" si="19"/>
        <v>6.4921465968586389E-2</v>
      </c>
      <c r="AR12" s="2" t="e">
        <f t="shared" si="20"/>
        <v>#DIV/0!</v>
      </c>
      <c r="AS12" s="2" t="e">
        <f t="shared" si="21"/>
        <v>#DIV/0!</v>
      </c>
      <c r="AT12" s="2" t="e">
        <f t="shared" si="22"/>
        <v>#DIV/0!</v>
      </c>
      <c r="AU12" s="2" t="e">
        <f t="shared" si="23"/>
        <v>#DIV/0!</v>
      </c>
      <c r="AV12" s="2" t="e">
        <f t="shared" si="24"/>
        <v>#DIV/0!</v>
      </c>
      <c r="AW12" s="2" t="e">
        <f t="shared" si="25"/>
        <v>#DIV/0!</v>
      </c>
    </row>
    <row r="13" spans="1:49" hidden="1" outlineLevel="1" x14ac:dyDescent="0.25">
      <c r="A13" s="4">
        <v>43902</v>
      </c>
      <c r="E13" s="5"/>
      <c r="F13" s="5"/>
      <c r="G13">
        <v>5</v>
      </c>
      <c r="H13" s="5"/>
      <c r="L13">
        <f t="shared" si="0"/>
        <v>0</v>
      </c>
      <c r="M13">
        <f t="shared" si="1"/>
        <v>0</v>
      </c>
      <c r="P13" s="5"/>
      <c r="Q13" s="5"/>
      <c r="R13">
        <v>5</v>
      </c>
      <c r="U13" s="3">
        <f t="shared" si="2"/>
        <v>0</v>
      </c>
      <c r="V13" s="3">
        <f t="shared" si="3"/>
        <v>0</v>
      </c>
      <c r="W13" s="3">
        <f t="shared" si="4"/>
        <v>0</v>
      </c>
      <c r="X13" s="3">
        <f t="shared" si="5"/>
        <v>0</v>
      </c>
      <c r="Y13" s="3">
        <f t="shared" si="6"/>
        <v>4</v>
      </c>
      <c r="Z13" s="3">
        <f t="shared" si="7"/>
        <v>0</v>
      </c>
      <c r="AA13" s="3">
        <f t="shared" si="8"/>
        <v>0</v>
      </c>
      <c r="AB13" s="3">
        <f t="shared" si="9"/>
        <v>0</v>
      </c>
      <c r="AC13" s="3"/>
      <c r="AD13" s="3"/>
      <c r="AE13" s="3"/>
      <c r="AG13" s="2" t="e">
        <f t="shared" si="10"/>
        <v>#DIV/0!</v>
      </c>
      <c r="AH13" s="2" t="e">
        <f t="shared" si="11"/>
        <v>#DIV/0!</v>
      </c>
      <c r="AI13" s="2" t="e">
        <f t="shared" si="12"/>
        <v>#DIV/0!</v>
      </c>
      <c r="AJ13" s="2" t="e">
        <f t="shared" si="13"/>
        <v>#DIV/0!</v>
      </c>
      <c r="AK13" s="2">
        <f t="shared" si="14"/>
        <v>4</v>
      </c>
      <c r="AL13" s="2" t="e">
        <f t="shared" si="15"/>
        <v>#DIV/0!</v>
      </c>
      <c r="AM13" s="2" t="e">
        <f t="shared" si="16"/>
        <v>#DIV/0!</v>
      </c>
      <c r="AN13" s="2" t="e">
        <f t="shared" si="17"/>
        <v>#DIV/0!</v>
      </c>
      <c r="AP13" s="2" t="e">
        <f t="shared" si="18"/>
        <v>#DIV/0!</v>
      </c>
      <c r="AQ13" s="2" t="e">
        <f t="shared" si="19"/>
        <v>#DIV/0!</v>
      </c>
      <c r="AR13" s="2" t="e">
        <f t="shared" si="20"/>
        <v>#DIV/0!</v>
      </c>
      <c r="AS13" s="2" t="e">
        <f t="shared" si="21"/>
        <v>#DIV/0!</v>
      </c>
      <c r="AT13" s="2" t="e">
        <f t="shared" si="22"/>
        <v>#DIV/0!</v>
      </c>
      <c r="AU13" s="2" t="e">
        <f t="shared" si="23"/>
        <v>#DIV/0!</v>
      </c>
      <c r="AV13" s="2" t="e">
        <f t="shared" si="24"/>
        <v>#DIV/0!</v>
      </c>
      <c r="AW13" s="2" t="e">
        <f t="shared" si="25"/>
        <v>#DIV/0!</v>
      </c>
    </row>
    <row r="14" spans="1:49" hidden="1" outlineLevel="1" x14ac:dyDescent="0.25">
      <c r="A14" s="4">
        <v>43903</v>
      </c>
      <c r="B14">
        <v>1496</v>
      </c>
      <c r="C14">
        <v>130</v>
      </c>
      <c r="D14">
        <v>126</v>
      </c>
      <c r="E14" s="5">
        <v>44</v>
      </c>
      <c r="F14" s="5"/>
      <c r="G14">
        <v>7</v>
      </c>
      <c r="H14" s="5">
        <v>82</v>
      </c>
      <c r="I14">
        <v>2</v>
      </c>
      <c r="J14">
        <v>2</v>
      </c>
      <c r="L14">
        <f t="shared" si="0"/>
        <v>126</v>
      </c>
      <c r="M14">
        <f t="shared" si="1"/>
        <v>130</v>
      </c>
      <c r="O14">
        <v>2</v>
      </c>
      <c r="P14" s="5">
        <v>82</v>
      </c>
      <c r="Q14" s="5"/>
      <c r="R14">
        <v>7</v>
      </c>
      <c r="S14">
        <v>2</v>
      </c>
      <c r="U14" s="3">
        <f t="shared" si="2"/>
        <v>1496</v>
      </c>
      <c r="V14" s="3">
        <f t="shared" si="3"/>
        <v>130</v>
      </c>
      <c r="W14" s="3">
        <f t="shared" si="4"/>
        <v>126</v>
      </c>
      <c r="X14" s="3">
        <f t="shared" si="5"/>
        <v>44</v>
      </c>
      <c r="Y14" s="3">
        <f t="shared" si="6"/>
        <v>2</v>
      </c>
      <c r="Z14" s="3">
        <f t="shared" si="7"/>
        <v>82</v>
      </c>
      <c r="AA14" s="3">
        <f t="shared" si="8"/>
        <v>2</v>
      </c>
      <c r="AB14" s="3">
        <f t="shared" si="9"/>
        <v>2</v>
      </c>
      <c r="AC14" s="3"/>
      <c r="AD14" s="3"/>
      <c r="AE14" s="3"/>
      <c r="AG14" s="2" t="e">
        <f t="shared" si="10"/>
        <v>#DIV/0!</v>
      </c>
      <c r="AH14" s="2" t="e">
        <f t="shared" si="11"/>
        <v>#DIV/0!</v>
      </c>
      <c r="AI14" s="2" t="e">
        <f t="shared" si="12"/>
        <v>#DIV/0!</v>
      </c>
      <c r="AJ14" s="2" t="e">
        <f t="shared" si="13"/>
        <v>#DIV/0!</v>
      </c>
      <c r="AK14" s="2">
        <f t="shared" si="14"/>
        <v>0.4</v>
      </c>
      <c r="AL14" s="2" t="e">
        <f t="shared" si="15"/>
        <v>#DIV/0!</v>
      </c>
      <c r="AM14" s="2" t="e">
        <f t="shared" si="16"/>
        <v>#DIV/0!</v>
      </c>
      <c r="AN14" s="2" t="e">
        <f t="shared" si="17"/>
        <v>#DIV/0!</v>
      </c>
      <c r="AP14" s="2">
        <f t="shared" si="18"/>
        <v>8.6898395721925134E-2</v>
      </c>
      <c r="AQ14" s="2">
        <f t="shared" si="19"/>
        <v>8.6898395721925134E-2</v>
      </c>
      <c r="AR14" s="2">
        <f t="shared" si="20"/>
        <v>0.33846153846153848</v>
      </c>
      <c r="AS14" s="2">
        <f t="shared" si="21"/>
        <v>0.2846153846153846</v>
      </c>
      <c r="AT14" s="2">
        <f t="shared" si="22"/>
        <v>5.3846153846153849E-2</v>
      </c>
      <c r="AU14" s="2">
        <f t="shared" si="23"/>
        <v>0.63076923076923075</v>
      </c>
      <c r="AV14" s="2">
        <f t="shared" si="24"/>
        <v>1.5384615384615385E-2</v>
      </c>
      <c r="AW14" s="2">
        <f t="shared" si="25"/>
        <v>1.5384615384615385E-2</v>
      </c>
    </row>
    <row r="15" spans="1:49" collapsed="1" x14ac:dyDescent="0.25">
      <c r="A15" s="4">
        <v>43904</v>
      </c>
      <c r="B15">
        <v>2100</v>
      </c>
      <c r="C15">
        <v>156</v>
      </c>
      <c r="D15">
        <v>150</v>
      </c>
      <c r="E15" s="5">
        <v>53</v>
      </c>
      <c r="F15" s="5">
        <f>E15-G15</f>
        <v>42</v>
      </c>
      <c r="G15">
        <v>11</v>
      </c>
      <c r="H15" s="5">
        <v>97</v>
      </c>
      <c r="I15">
        <v>4</v>
      </c>
      <c r="J15">
        <v>2</v>
      </c>
      <c r="L15">
        <f t="shared" si="0"/>
        <v>150</v>
      </c>
      <c r="M15">
        <f t="shared" si="1"/>
        <v>156</v>
      </c>
      <c r="O15">
        <f>I15</f>
        <v>4</v>
      </c>
      <c r="P15" s="5">
        <f>H15</f>
        <v>97</v>
      </c>
      <c r="Q15" s="5">
        <f>F15</f>
        <v>42</v>
      </c>
      <c r="R15">
        <f>G15</f>
        <v>11</v>
      </c>
      <c r="S15">
        <f>J15</f>
        <v>2</v>
      </c>
      <c r="U15" s="3">
        <f t="shared" si="2"/>
        <v>604</v>
      </c>
      <c r="V15" s="3">
        <f t="shared" si="3"/>
        <v>26</v>
      </c>
      <c r="W15" s="3">
        <f t="shared" si="4"/>
        <v>24</v>
      </c>
      <c r="X15" s="3">
        <f t="shared" si="5"/>
        <v>9</v>
      </c>
      <c r="Y15" s="3">
        <f t="shared" si="6"/>
        <v>4</v>
      </c>
      <c r="Z15" s="3">
        <f t="shared" si="7"/>
        <v>15</v>
      </c>
      <c r="AA15" s="3">
        <f t="shared" si="8"/>
        <v>2</v>
      </c>
      <c r="AB15" s="3">
        <f t="shared" si="9"/>
        <v>0</v>
      </c>
      <c r="AC15" s="3"/>
      <c r="AD15" s="3">
        <f>U15-V15</f>
        <v>578</v>
      </c>
      <c r="AE15" s="3">
        <f>V15</f>
        <v>26</v>
      </c>
      <c r="AG15" s="6">
        <f t="shared" si="10"/>
        <v>0.40374331550802139</v>
      </c>
      <c r="AH15" s="6">
        <f t="shared" si="11"/>
        <v>0.2</v>
      </c>
      <c r="AI15" s="6">
        <f t="shared" si="12"/>
        <v>0.19047619047619047</v>
      </c>
      <c r="AJ15" s="6">
        <f t="shared" si="13"/>
        <v>0.20454545454545456</v>
      </c>
      <c r="AK15" s="6">
        <f t="shared" si="14"/>
        <v>0.5714285714285714</v>
      </c>
      <c r="AL15" s="6">
        <f t="shared" si="15"/>
        <v>0.18292682926829268</v>
      </c>
      <c r="AM15" s="6">
        <f t="shared" si="16"/>
        <v>1</v>
      </c>
      <c r="AN15" s="6">
        <f t="shared" si="17"/>
        <v>0</v>
      </c>
      <c r="AP15" s="2">
        <f t="shared" si="18"/>
        <v>7.4285714285714288E-2</v>
      </c>
      <c r="AQ15" s="2">
        <f t="shared" si="19"/>
        <v>4.3046357615894038E-2</v>
      </c>
      <c r="AR15" s="2">
        <f t="shared" si="20"/>
        <v>0.33974358974358976</v>
      </c>
      <c r="AS15" s="2">
        <f t="shared" si="21"/>
        <v>0.26923076923076922</v>
      </c>
      <c r="AT15" s="2">
        <f t="shared" si="22"/>
        <v>7.0512820512820512E-2</v>
      </c>
      <c r="AU15" s="2">
        <f t="shared" si="23"/>
        <v>0.62179487179487181</v>
      </c>
      <c r="AV15" s="2">
        <f t="shared" si="24"/>
        <v>2.564102564102564E-2</v>
      </c>
      <c r="AW15" s="2">
        <f t="shared" si="25"/>
        <v>1.282051282051282E-2</v>
      </c>
    </row>
    <row r="16" spans="1:49" x14ac:dyDescent="0.25">
      <c r="A16" s="4">
        <v>43905</v>
      </c>
      <c r="B16">
        <v>2452</v>
      </c>
      <c r="C16">
        <v>188</v>
      </c>
      <c r="D16">
        <v>179</v>
      </c>
      <c r="E16" s="5">
        <v>71</v>
      </c>
      <c r="F16" s="5">
        <f t="shared" ref="F16:F44" si="26">E16-G16</f>
        <v>56</v>
      </c>
      <c r="G16">
        <v>15</v>
      </c>
      <c r="H16" s="5">
        <v>108</v>
      </c>
      <c r="I16">
        <v>7</v>
      </c>
      <c r="J16">
        <v>2</v>
      </c>
      <c r="L16">
        <f t="shared" si="0"/>
        <v>179</v>
      </c>
      <c r="M16">
        <f t="shared" si="1"/>
        <v>188</v>
      </c>
      <c r="O16">
        <f t="shared" ref="O16:O37" si="27">I16</f>
        <v>7</v>
      </c>
      <c r="P16" s="5">
        <f t="shared" ref="P16:P37" si="28">H16</f>
        <v>108</v>
      </c>
      <c r="Q16" s="5">
        <f t="shared" ref="Q16:Q37" si="29">F16</f>
        <v>56</v>
      </c>
      <c r="R16">
        <f t="shared" ref="R16:R37" si="30">G16</f>
        <v>15</v>
      </c>
      <c r="S16">
        <f t="shared" ref="S16:S37" si="31">J16</f>
        <v>2</v>
      </c>
      <c r="U16" s="3">
        <f t="shared" si="2"/>
        <v>352</v>
      </c>
      <c r="V16" s="3">
        <f t="shared" si="3"/>
        <v>32</v>
      </c>
      <c r="W16" s="3">
        <f t="shared" si="4"/>
        <v>29</v>
      </c>
      <c r="X16" s="3">
        <f t="shared" si="5"/>
        <v>18</v>
      </c>
      <c r="Y16" s="3">
        <f t="shared" si="6"/>
        <v>4</v>
      </c>
      <c r="Z16" s="3">
        <f t="shared" si="7"/>
        <v>11</v>
      </c>
      <c r="AA16" s="3">
        <f t="shared" si="8"/>
        <v>3</v>
      </c>
      <c r="AB16" s="3">
        <f t="shared" si="9"/>
        <v>0</v>
      </c>
      <c r="AC16" s="3"/>
      <c r="AD16" s="3">
        <f t="shared" ref="AD16:AD40" si="32">U16-V16</f>
        <v>320</v>
      </c>
      <c r="AE16" s="3">
        <f t="shared" ref="AE16:AE40" si="33">V16</f>
        <v>32</v>
      </c>
      <c r="AG16" s="6">
        <f t="shared" si="10"/>
        <v>0.16761904761904761</v>
      </c>
      <c r="AH16" s="6">
        <f t="shared" si="11"/>
        <v>0.20512820512820512</v>
      </c>
      <c r="AI16" s="6">
        <f t="shared" si="12"/>
        <v>0.19333333333333333</v>
      </c>
      <c r="AJ16" s="6">
        <f t="shared" si="13"/>
        <v>0.33962264150943394</v>
      </c>
      <c r="AK16" s="6">
        <f t="shared" si="14"/>
        <v>0.36363636363636365</v>
      </c>
      <c r="AL16" s="6">
        <f t="shared" si="15"/>
        <v>0.1134020618556701</v>
      </c>
      <c r="AM16" s="6">
        <f t="shared" si="16"/>
        <v>0.75</v>
      </c>
      <c r="AN16" s="6">
        <f t="shared" si="17"/>
        <v>0</v>
      </c>
      <c r="AP16" s="2">
        <f t="shared" si="18"/>
        <v>7.6672104404567704E-2</v>
      </c>
      <c r="AQ16" s="2">
        <f t="shared" si="19"/>
        <v>9.0909090909090912E-2</v>
      </c>
      <c r="AR16" s="2">
        <f t="shared" si="20"/>
        <v>0.37765957446808512</v>
      </c>
      <c r="AS16" s="2">
        <f t="shared" si="21"/>
        <v>0.2978723404255319</v>
      </c>
      <c r="AT16" s="2">
        <f t="shared" si="22"/>
        <v>7.9787234042553196E-2</v>
      </c>
      <c r="AU16" s="2">
        <f t="shared" si="23"/>
        <v>0.57446808510638303</v>
      </c>
      <c r="AV16" s="2">
        <f t="shared" si="24"/>
        <v>3.7234042553191488E-2</v>
      </c>
      <c r="AW16" s="2">
        <f t="shared" si="25"/>
        <v>1.0638297872340425E-2</v>
      </c>
    </row>
    <row r="17" spans="1:49" x14ac:dyDescent="0.25">
      <c r="A17" s="4">
        <v>43906</v>
      </c>
      <c r="B17">
        <v>2653</v>
      </c>
      <c r="C17">
        <v>213</v>
      </c>
      <c r="D17">
        <v>203</v>
      </c>
      <c r="E17" s="5">
        <v>95</v>
      </c>
      <c r="F17" s="5">
        <f t="shared" si="26"/>
        <v>75</v>
      </c>
      <c r="G17">
        <v>20</v>
      </c>
      <c r="H17" s="5">
        <v>108</v>
      </c>
      <c r="I17">
        <v>8</v>
      </c>
      <c r="J17">
        <v>2</v>
      </c>
      <c r="L17">
        <f t="shared" si="0"/>
        <v>203</v>
      </c>
      <c r="M17">
        <f t="shared" si="1"/>
        <v>213</v>
      </c>
      <c r="O17">
        <f t="shared" si="27"/>
        <v>8</v>
      </c>
      <c r="P17" s="5">
        <f t="shared" si="28"/>
        <v>108</v>
      </c>
      <c r="Q17" s="5">
        <f t="shared" si="29"/>
        <v>75</v>
      </c>
      <c r="R17">
        <f t="shared" si="30"/>
        <v>20</v>
      </c>
      <c r="S17">
        <f t="shared" si="31"/>
        <v>2</v>
      </c>
      <c r="U17" s="3">
        <f t="shared" si="2"/>
        <v>201</v>
      </c>
      <c r="V17" s="3">
        <f t="shared" si="3"/>
        <v>25</v>
      </c>
      <c r="W17" s="3">
        <f t="shared" si="4"/>
        <v>24</v>
      </c>
      <c r="X17" s="3">
        <f t="shared" si="5"/>
        <v>24</v>
      </c>
      <c r="Y17" s="3">
        <f t="shared" si="6"/>
        <v>5</v>
      </c>
      <c r="Z17" s="3">
        <f t="shared" si="7"/>
        <v>0</v>
      </c>
      <c r="AA17" s="3">
        <f t="shared" si="8"/>
        <v>1</v>
      </c>
      <c r="AB17" s="3">
        <f t="shared" si="9"/>
        <v>0</v>
      </c>
      <c r="AC17" s="3"/>
      <c r="AD17" s="3">
        <f t="shared" si="32"/>
        <v>176</v>
      </c>
      <c r="AE17" s="3">
        <f t="shared" si="33"/>
        <v>25</v>
      </c>
      <c r="AG17" s="6">
        <f t="shared" si="10"/>
        <v>8.1973898858075045E-2</v>
      </c>
      <c r="AH17" s="6">
        <f t="shared" si="11"/>
        <v>0.13297872340425532</v>
      </c>
      <c r="AI17" s="6">
        <f t="shared" si="12"/>
        <v>0.13407821229050279</v>
      </c>
      <c r="AJ17" s="6">
        <f t="shared" si="13"/>
        <v>0.3380281690140845</v>
      </c>
      <c r="AK17" s="6">
        <f t="shared" si="14"/>
        <v>0.33333333333333331</v>
      </c>
      <c r="AL17" s="6">
        <f t="shared" si="15"/>
        <v>0</v>
      </c>
      <c r="AM17" s="6">
        <f t="shared" si="16"/>
        <v>0.14285714285714285</v>
      </c>
      <c r="AN17" s="6">
        <f t="shared" si="17"/>
        <v>0</v>
      </c>
      <c r="AP17" s="2">
        <f t="shared" si="18"/>
        <v>8.0286468149264989E-2</v>
      </c>
      <c r="AQ17" s="2">
        <f t="shared" si="19"/>
        <v>0.12437810945273632</v>
      </c>
      <c r="AR17" s="2">
        <f t="shared" si="20"/>
        <v>0.4460093896713615</v>
      </c>
      <c r="AS17" s="2">
        <f t="shared" si="21"/>
        <v>0.352112676056338</v>
      </c>
      <c r="AT17" s="2">
        <f t="shared" si="22"/>
        <v>9.3896713615023469E-2</v>
      </c>
      <c r="AU17" s="2">
        <f t="shared" si="23"/>
        <v>0.50704225352112675</v>
      </c>
      <c r="AV17" s="2">
        <f t="shared" si="24"/>
        <v>3.7558685446009391E-2</v>
      </c>
      <c r="AW17" s="2">
        <f t="shared" si="25"/>
        <v>9.3896713615023476E-3</v>
      </c>
    </row>
    <row r="18" spans="1:49" x14ac:dyDescent="0.25">
      <c r="A18" s="4">
        <v>43907</v>
      </c>
      <c r="B18">
        <v>2916</v>
      </c>
      <c r="C18">
        <v>237</v>
      </c>
      <c r="D18">
        <v>226</v>
      </c>
      <c r="E18" s="5">
        <v>114</v>
      </c>
      <c r="F18" s="5">
        <f t="shared" si="26"/>
        <v>86</v>
      </c>
      <c r="G18">
        <v>28</v>
      </c>
      <c r="H18" s="5">
        <v>112</v>
      </c>
      <c r="I18">
        <v>8</v>
      </c>
      <c r="J18">
        <v>3</v>
      </c>
      <c r="L18">
        <f t="shared" si="0"/>
        <v>226</v>
      </c>
      <c r="M18">
        <f t="shared" si="1"/>
        <v>237</v>
      </c>
      <c r="O18">
        <f t="shared" si="27"/>
        <v>8</v>
      </c>
      <c r="P18" s="5">
        <f t="shared" si="28"/>
        <v>112</v>
      </c>
      <c r="Q18" s="5">
        <f t="shared" si="29"/>
        <v>86</v>
      </c>
      <c r="R18">
        <f t="shared" si="30"/>
        <v>28</v>
      </c>
      <c r="S18">
        <f t="shared" si="31"/>
        <v>3</v>
      </c>
      <c r="U18" s="3">
        <f t="shared" si="2"/>
        <v>263</v>
      </c>
      <c r="V18" s="3">
        <f t="shared" si="3"/>
        <v>24</v>
      </c>
      <c r="W18" s="3">
        <f t="shared" si="4"/>
        <v>23</v>
      </c>
      <c r="X18" s="3">
        <f t="shared" si="5"/>
        <v>19</v>
      </c>
      <c r="Y18" s="3">
        <f t="shared" si="6"/>
        <v>8</v>
      </c>
      <c r="Z18" s="3">
        <f t="shared" si="7"/>
        <v>4</v>
      </c>
      <c r="AA18" s="3">
        <f t="shared" si="8"/>
        <v>0</v>
      </c>
      <c r="AB18" s="3">
        <f t="shared" si="9"/>
        <v>1</v>
      </c>
      <c r="AC18" s="3"/>
      <c r="AD18" s="3">
        <f t="shared" si="32"/>
        <v>239</v>
      </c>
      <c r="AE18" s="3">
        <f t="shared" si="33"/>
        <v>24</v>
      </c>
      <c r="AG18" s="6">
        <f t="shared" si="10"/>
        <v>9.9133056916698076E-2</v>
      </c>
      <c r="AH18" s="6">
        <f t="shared" si="11"/>
        <v>0.11267605633802817</v>
      </c>
      <c r="AI18" s="6">
        <f t="shared" si="12"/>
        <v>0.11330049261083744</v>
      </c>
      <c r="AJ18" s="6">
        <f t="shared" si="13"/>
        <v>0.2</v>
      </c>
      <c r="AK18" s="6">
        <f t="shared" si="14"/>
        <v>0.4</v>
      </c>
      <c r="AL18" s="6">
        <f t="shared" si="15"/>
        <v>3.7037037037037035E-2</v>
      </c>
      <c r="AM18" s="6">
        <f t="shared" si="16"/>
        <v>0</v>
      </c>
      <c r="AN18" s="6">
        <f t="shared" si="17"/>
        <v>0.5</v>
      </c>
      <c r="AP18" s="2">
        <f t="shared" si="18"/>
        <v>8.1275720164609058E-2</v>
      </c>
      <c r="AQ18" s="2">
        <f t="shared" si="19"/>
        <v>9.125475285171103E-2</v>
      </c>
      <c r="AR18" s="2">
        <f t="shared" si="20"/>
        <v>0.48101265822784811</v>
      </c>
      <c r="AS18" s="2">
        <f t="shared" si="21"/>
        <v>0.3628691983122363</v>
      </c>
      <c r="AT18" s="2">
        <f t="shared" si="22"/>
        <v>0.11814345991561181</v>
      </c>
      <c r="AU18" s="2">
        <f t="shared" si="23"/>
        <v>0.47257383966244726</v>
      </c>
      <c r="AV18" s="2">
        <f t="shared" si="24"/>
        <v>3.3755274261603373E-2</v>
      </c>
      <c r="AW18" s="2">
        <f t="shared" si="25"/>
        <v>1.2658227848101266E-2</v>
      </c>
    </row>
    <row r="19" spans="1:49" x14ac:dyDescent="0.25">
      <c r="A19" s="4">
        <v>43908</v>
      </c>
      <c r="B19">
        <v>3294</v>
      </c>
      <c r="C19">
        <v>282</v>
      </c>
      <c r="D19">
        <v>267</v>
      </c>
      <c r="E19" s="5">
        <v>129</v>
      </c>
      <c r="F19" s="5">
        <f t="shared" si="26"/>
        <v>100</v>
      </c>
      <c r="G19">
        <v>29</v>
      </c>
      <c r="H19" s="5">
        <v>138</v>
      </c>
      <c r="I19">
        <v>12</v>
      </c>
      <c r="J19">
        <v>3</v>
      </c>
      <c r="L19">
        <f t="shared" si="0"/>
        <v>267</v>
      </c>
      <c r="M19">
        <f t="shared" si="1"/>
        <v>282</v>
      </c>
      <c r="O19">
        <f t="shared" si="27"/>
        <v>12</v>
      </c>
      <c r="P19" s="5">
        <f t="shared" si="28"/>
        <v>138</v>
      </c>
      <c r="Q19" s="5">
        <f t="shared" si="29"/>
        <v>100</v>
      </c>
      <c r="R19">
        <f t="shared" si="30"/>
        <v>29</v>
      </c>
      <c r="S19">
        <f t="shared" si="31"/>
        <v>3</v>
      </c>
      <c r="U19" s="3">
        <f t="shared" si="2"/>
        <v>378</v>
      </c>
      <c r="V19" s="3">
        <f t="shared" si="3"/>
        <v>45</v>
      </c>
      <c r="W19" s="3">
        <f t="shared" si="4"/>
        <v>41</v>
      </c>
      <c r="X19" s="3">
        <f t="shared" si="5"/>
        <v>15</v>
      </c>
      <c r="Y19" s="3">
        <f t="shared" si="6"/>
        <v>1</v>
      </c>
      <c r="Z19" s="3">
        <f t="shared" si="7"/>
        <v>26</v>
      </c>
      <c r="AA19" s="3">
        <f t="shared" si="8"/>
        <v>4</v>
      </c>
      <c r="AB19" s="3">
        <f t="shared" si="9"/>
        <v>0</v>
      </c>
      <c r="AC19" s="3"/>
      <c r="AD19" s="3">
        <f t="shared" si="32"/>
        <v>333</v>
      </c>
      <c r="AE19" s="3">
        <f t="shared" si="33"/>
        <v>45</v>
      </c>
      <c r="AG19" s="6">
        <f t="shared" si="10"/>
        <v>0.12962962962962962</v>
      </c>
      <c r="AH19" s="6">
        <f t="shared" si="11"/>
        <v>0.189873417721519</v>
      </c>
      <c r="AI19" s="6">
        <f t="shared" si="12"/>
        <v>0.18141592920353983</v>
      </c>
      <c r="AJ19" s="6">
        <f t="shared" si="13"/>
        <v>0.13157894736842105</v>
      </c>
      <c r="AK19" s="6">
        <f t="shared" si="14"/>
        <v>3.5714285714285712E-2</v>
      </c>
      <c r="AL19" s="6">
        <f t="shared" si="15"/>
        <v>0.23214285714285715</v>
      </c>
      <c r="AM19" s="6">
        <f t="shared" si="16"/>
        <v>0.5</v>
      </c>
      <c r="AN19" s="6">
        <f t="shared" si="17"/>
        <v>0</v>
      </c>
      <c r="AP19" s="2">
        <f t="shared" si="18"/>
        <v>8.5610200364298727E-2</v>
      </c>
      <c r="AQ19" s="2">
        <f t="shared" si="19"/>
        <v>0.11904761904761904</v>
      </c>
      <c r="AR19" s="2">
        <f t="shared" si="20"/>
        <v>0.45744680851063829</v>
      </c>
      <c r="AS19" s="2">
        <f t="shared" si="21"/>
        <v>0.3546099290780142</v>
      </c>
      <c r="AT19" s="2">
        <f t="shared" si="22"/>
        <v>0.10283687943262411</v>
      </c>
      <c r="AU19" s="2">
        <f t="shared" si="23"/>
        <v>0.48936170212765956</v>
      </c>
      <c r="AV19" s="2">
        <f t="shared" si="24"/>
        <v>4.2553191489361701E-2</v>
      </c>
      <c r="AW19" s="2">
        <f t="shared" si="25"/>
        <v>1.0638297872340425E-2</v>
      </c>
    </row>
    <row r="20" spans="1:49" x14ac:dyDescent="0.25">
      <c r="A20" s="4">
        <v>43909</v>
      </c>
      <c r="B20">
        <v>3961</v>
      </c>
      <c r="C20">
        <v>340</v>
      </c>
      <c r="D20" s="1">
        <v>321</v>
      </c>
      <c r="E20" s="5">
        <v>179</v>
      </c>
      <c r="F20" s="5">
        <f t="shared" si="26"/>
        <v>143</v>
      </c>
      <c r="G20">
        <v>36</v>
      </c>
      <c r="H20" s="5">
        <v>142</v>
      </c>
      <c r="I20">
        <v>15</v>
      </c>
      <c r="J20">
        <v>4</v>
      </c>
      <c r="L20">
        <f t="shared" si="0"/>
        <v>321</v>
      </c>
      <c r="M20">
        <f t="shared" si="1"/>
        <v>340</v>
      </c>
      <c r="O20">
        <f t="shared" si="27"/>
        <v>15</v>
      </c>
      <c r="P20" s="5">
        <f t="shared" si="28"/>
        <v>142</v>
      </c>
      <c r="Q20" s="5">
        <f t="shared" si="29"/>
        <v>143</v>
      </c>
      <c r="R20">
        <f t="shared" si="30"/>
        <v>36</v>
      </c>
      <c r="S20">
        <f t="shared" si="31"/>
        <v>4</v>
      </c>
      <c r="U20" s="3">
        <f t="shared" si="2"/>
        <v>667</v>
      </c>
      <c r="V20" s="3">
        <f t="shared" si="3"/>
        <v>58</v>
      </c>
      <c r="W20" s="3">
        <f t="shared" si="4"/>
        <v>54</v>
      </c>
      <c r="X20" s="3">
        <f t="shared" si="5"/>
        <v>50</v>
      </c>
      <c r="Y20" s="3">
        <f t="shared" si="6"/>
        <v>7</v>
      </c>
      <c r="Z20" s="3">
        <f t="shared" si="7"/>
        <v>4</v>
      </c>
      <c r="AA20" s="3">
        <f t="shared" si="8"/>
        <v>3</v>
      </c>
      <c r="AB20" s="3">
        <f t="shared" si="9"/>
        <v>1</v>
      </c>
      <c r="AC20" s="3"/>
      <c r="AD20" s="3">
        <f t="shared" si="32"/>
        <v>609</v>
      </c>
      <c r="AE20" s="3">
        <f t="shared" si="33"/>
        <v>58</v>
      </c>
      <c r="AG20" s="6">
        <f t="shared" si="10"/>
        <v>0.20248937462052216</v>
      </c>
      <c r="AH20" s="6">
        <f t="shared" si="11"/>
        <v>0.20567375886524822</v>
      </c>
      <c r="AI20" s="6">
        <f t="shared" si="12"/>
        <v>0.20224719101123595</v>
      </c>
      <c r="AJ20" s="6">
        <f t="shared" si="13"/>
        <v>0.38759689922480622</v>
      </c>
      <c r="AK20" s="6">
        <f t="shared" si="14"/>
        <v>0.2413793103448276</v>
      </c>
      <c r="AL20" s="6">
        <f t="shared" si="15"/>
        <v>2.8985507246376812E-2</v>
      </c>
      <c r="AM20" s="6">
        <f t="shared" si="16"/>
        <v>0.25</v>
      </c>
      <c r="AN20" s="6">
        <f t="shared" si="17"/>
        <v>0.33333333333333331</v>
      </c>
      <c r="AP20" s="2">
        <f t="shared" si="18"/>
        <v>8.5836909871244635E-2</v>
      </c>
      <c r="AQ20" s="2">
        <f t="shared" si="19"/>
        <v>8.6956521739130432E-2</v>
      </c>
      <c r="AR20" s="2">
        <f t="shared" si="20"/>
        <v>0.52647058823529413</v>
      </c>
      <c r="AS20" s="2">
        <f t="shared" si="21"/>
        <v>0.42058823529411765</v>
      </c>
      <c r="AT20" s="2">
        <f t="shared" si="22"/>
        <v>0.10588235294117647</v>
      </c>
      <c r="AU20" s="2">
        <f t="shared" si="23"/>
        <v>0.41764705882352943</v>
      </c>
      <c r="AV20" s="2">
        <f t="shared" si="24"/>
        <v>4.4117647058823532E-2</v>
      </c>
      <c r="AW20" s="2">
        <f t="shared" si="25"/>
        <v>1.1764705882352941E-2</v>
      </c>
    </row>
    <row r="21" spans="1:49" x14ac:dyDescent="0.25">
      <c r="A21" s="4">
        <v>43910</v>
      </c>
      <c r="B21">
        <v>4468</v>
      </c>
      <c r="C21">
        <v>408</v>
      </c>
      <c r="D21">
        <v>379</v>
      </c>
      <c r="E21" s="5">
        <v>210</v>
      </c>
      <c r="F21" s="5">
        <f t="shared" si="26"/>
        <v>168</v>
      </c>
      <c r="G21">
        <v>42</v>
      </c>
      <c r="H21" s="5">
        <v>169</v>
      </c>
      <c r="I21">
        <v>25</v>
      </c>
      <c r="J21">
        <v>4</v>
      </c>
      <c r="L21">
        <f t="shared" si="0"/>
        <v>379</v>
      </c>
      <c r="M21">
        <f t="shared" si="1"/>
        <v>408</v>
      </c>
      <c r="O21">
        <f t="shared" si="27"/>
        <v>25</v>
      </c>
      <c r="P21" s="5">
        <f t="shared" si="28"/>
        <v>169</v>
      </c>
      <c r="Q21" s="5">
        <f t="shared" si="29"/>
        <v>168</v>
      </c>
      <c r="R21">
        <f t="shared" si="30"/>
        <v>42</v>
      </c>
      <c r="S21">
        <f t="shared" si="31"/>
        <v>4</v>
      </c>
      <c r="U21" s="3">
        <f t="shared" si="2"/>
        <v>507</v>
      </c>
      <c r="V21" s="3">
        <f t="shared" si="3"/>
        <v>68</v>
      </c>
      <c r="W21" s="3">
        <f t="shared" si="4"/>
        <v>58</v>
      </c>
      <c r="X21" s="3">
        <f t="shared" si="5"/>
        <v>31</v>
      </c>
      <c r="Y21" s="3">
        <f t="shared" si="6"/>
        <v>6</v>
      </c>
      <c r="Z21" s="3">
        <f t="shared" si="7"/>
        <v>27</v>
      </c>
      <c r="AA21" s="3">
        <f t="shared" si="8"/>
        <v>10</v>
      </c>
      <c r="AB21" s="3">
        <f t="shared" si="9"/>
        <v>0</v>
      </c>
      <c r="AC21" s="3"/>
      <c r="AD21" s="3">
        <f t="shared" si="32"/>
        <v>439</v>
      </c>
      <c r="AE21" s="3">
        <f t="shared" si="33"/>
        <v>68</v>
      </c>
      <c r="AG21" s="6">
        <f t="shared" si="10"/>
        <v>0.12799798030800302</v>
      </c>
      <c r="AH21" s="6">
        <f t="shared" si="11"/>
        <v>0.2</v>
      </c>
      <c r="AI21" s="6">
        <f t="shared" si="12"/>
        <v>0.18068535825545171</v>
      </c>
      <c r="AJ21" s="6">
        <f t="shared" si="13"/>
        <v>0.17318435754189945</v>
      </c>
      <c r="AK21" s="6">
        <f t="shared" si="14"/>
        <v>0.16666666666666666</v>
      </c>
      <c r="AL21" s="6">
        <f t="shared" si="15"/>
        <v>0.19014084507042253</v>
      </c>
      <c r="AM21" s="6">
        <f t="shared" si="16"/>
        <v>0.66666666666666663</v>
      </c>
      <c r="AN21" s="6">
        <f t="shared" si="17"/>
        <v>0</v>
      </c>
      <c r="AP21" s="2">
        <f t="shared" si="18"/>
        <v>9.1316025067144133E-2</v>
      </c>
      <c r="AQ21" s="2">
        <f t="shared" si="19"/>
        <v>0.13412228796844181</v>
      </c>
      <c r="AR21" s="2">
        <f t="shared" si="20"/>
        <v>0.51470588235294112</v>
      </c>
      <c r="AS21" s="2">
        <f t="shared" si="21"/>
        <v>0.41176470588235292</v>
      </c>
      <c r="AT21" s="2">
        <f t="shared" si="22"/>
        <v>0.10294117647058823</v>
      </c>
      <c r="AU21" s="2">
        <f t="shared" si="23"/>
        <v>0.41421568627450983</v>
      </c>
      <c r="AV21" s="2">
        <f t="shared" si="24"/>
        <v>6.1274509803921566E-2</v>
      </c>
      <c r="AW21" s="2">
        <f t="shared" si="25"/>
        <v>9.8039215686274508E-3</v>
      </c>
    </row>
    <row r="22" spans="1:49" x14ac:dyDescent="0.25">
      <c r="A22" s="4">
        <v>43911</v>
      </c>
      <c r="B22">
        <v>4883</v>
      </c>
      <c r="C22">
        <v>490</v>
      </c>
      <c r="D22">
        <v>458</v>
      </c>
      <c r="E22" s="5">
        <v>254</v>
      </c>
      <c r="F22" s="5">
        <f t="shared" si="26"/>
        <v>206</v>
      </c>
      <c r="G22">
        <v>48</v>
      </c>
      <c r="H22" s="5">
        <v>204</v>
      </c>
      <c r="I22">
        <v>26</v>
      </c>
      <c r="J22">
        <v>6</v>
      </c>
      <c r="L22">
        <f t="shared" si="0"/>
        <v>458</v>
      </c>
      <c r="M22">
        <f t="shared" si="1"/>
        <v>490</v>
      </c>
      <c r="O22">
        <f t="shared" si="27"/>
        <v>26</v>
      </c>
      <c r="P22" s="5">
        <f t="shared" si="28"/>
        <v>204</v>
      </c>
      <c r="Q22" s="5">
        <f t="shared" si="29"/>
        <v>206</v>
      </c>
      <c r="R22">
        <f t="shared" si="30"/>
        <v>48</v>
      </c>
      <c r="S22">
        <f t="shared" si="31"/>
        <v>6</v>
      </c>
      <c r="U22" s="3">
        <f t="shared" si="2"/>
        <v>415</v>
      </c>
      <c r="V22" s="3">
        <f t="shared" si="3"/>
        <v>82</v>
      </c>
      <c r="W22" s="3">
        <f t="shared" si="4"/>
        <v>79</v>
      </c>
      <c r="X22" s="3">
        <f t="shared" si="5"/>
        <v>44</v>
      </c>
      <c r="Y22" s="3">
        <f t="shared" si="6"/>
        <v>6</v>
      </c>
      <c r="Z22" s="3">
        <f t="shared" si="7"/>
        <v>35</v>
      </c>
      <c r="AA22" s="3">
        <f t="shared" si="8"/>
        <v>1</v>
      </c>
      <c r="AB22" s="3">
        <f t="shared" si="9"/>
        <v>2</v>
      </c>
      <c r="AC22" s="3"/>
      <c r="AD22" s="3">
        <f t="shared" si="32"/>
        <v>333</v>
      </c>
      <c r="AE22" s="3">
        <f t="shared" si="33"/>
        <v>82</v>
      </c>
      <c r="AG22" s="6">
        <f t="shared" si="10"/>
        <v>9.2882721575649058E-2</v>
      </c>
      <c r="AH22" s="6">
        <f t="shared" si="11"/>
        <v>0.20098039215686275</v>
      </c>
      <c r="AI22" s="6">
        <f t="shared" si="12"/>
        <v>0.20844327176781002</v>
      </c>
      <c r="AJ22" s="6">
        <f t="shared" si="13"/>
        <v>0.20952380952380953</v>
      </c>
      <c r="AK22" s="6">
        <f t="shared" si="14"/>
        <v>0.14285714285714285</v>
      </c>
      <c r="AL22" s="6">
        <f t="shared" si="15"/>
        <v>0.20710059171597633</v>
      </c>
      <c r="AM22" s="6">
        <f t="shared" si="16"/>
        <v>0.04</v>
      </c>
      <c r="AN22" s="6">
        <f t="shared" si="17"/>
        <v>0.5</v>
      </c>
      <c r="AP22" s="2">
        <f t="shared" si="18"/>
        <v>0.10034814663116937</v>
      </c>
      <c r="AQ22" s="2">
        <f t="shared" si="19"/>
        <v>0.19759036144578312</v>
      </c>
      <c r="AR22" s="2">
        <f t="shared" si="20"/>
        <v>0.51836734693877551</v>
      </c>
      <c r="AS22" s="2">
        <f t="shared" si="21"/>
        <v>0.42040816326530611</v>
      </c>
      <c r="AT22" s="2">
        <f t="shared" si="22"/>
        <v>9.7959183673469383E-2</v>
      </c>
      <c r="AU22" s="2">
        <f t="shared" si="23"/>
        <v>0.41632653061224489</v>
      </c>
      <c r="AV22" s="2">
        <f t="shared" si="24"/>
        <v>5.3061224489795916E-2</v>
      </c>
      <c r="AW22" s="2">
        <f t="shared" si="25"/>
        <v>1.2244897959183673E-2</v>
      </c>
    </row>
    <row r="23" spans="1:49" x14ac:dyDescent="0.25">
      <c r="A23" s="4">
        <v>43912</v>
      </c>
      <c r="B23">
        <v>5580</v>
      </c>
      <c r="C23">
        <v>630</v>
      </c>
      <c r="D23">
        <v>596</v>
      </c>
      <c r="E23" s="5">
        <v>275</v>
      </c>
      <c r="F23" s="5">
        <f t="shared" si="26"/>
        <v>220</v>
      </c>
      <c r="G23">
        <v>55</v>
      </c>
      <c r="H23" s="5">
        <v>321</v>
      </c>
      <c r="I23">
        <v>26</v>
      </c>
      <c r="J23">
        <v>8</v>
      </c>
      <c r="L23">
        <f t="shared" si="0"/>
        <v>596</v>
      </c>
      <c r="M23">
        <f t="shared" si="1"/>
        <v>630</v>
      </c>
      <c r="O23">
        <f t="shared" si="27"/>
        <v>26</v>
      </c>
      <c r="P23" s="5">
        <f t="shared" si="28"/>
        <v>321</v>
      </c>
      <c r="Q23" s="5">
        <f t="shared" si="29"/>
        <v>220</v>
      </c>
      <c r="R23">
        <f t="shared" si="30"/>
        <v>55</v>
      </c>
      <c r="S23">
        <f t="shared" si="31"/>
        <v>8</v>
      </c>
      <c r="U23" s="3">
        <f t="shared" si="2"/>
        <v>697</v>
      </c>
      <c r="V23" s="3">
        <f t="shared" si="3"/>
        <v>140</v>
      </c>
      <c r="W23" s="3">
        <f t="shared" si="4"/>
        <v>138</v>
      </c>
      <c r="X23" s="3">
        <f t="shared" si="5"/>
        <v>21</v>
      </c>
      <c r="Y23" s="3">
        <f t="shared" si="6"/>
        <v>7</v>
      </c>
      <c r="Z23" s="3">
        <f t="shared" si="7"/>
        <v>117</v>
      </c>
      <c r="AA23" s="3">
        <f t="shared" si="8"/>
        <v>0</v>
      </c>
      <c r="AB23" s="3">
        <f t="shared" si="9"/>
        <v>2</v>
      </c>
      <c r="AC23" s="3"/>
      <c r="AD23" s="3">
        <f t="shared" si="32"/>
        <v>557</v>
      </c>
      <c r="AE23" s="3">
        <f t="shared" si="33"/>
        <v>140</v>
      </c>
      <c r="AG23" s="6">
        <f t="shared" si="10"/>
        <v>0.14274011877943887</v>
      </c>
      <c r="AH23" s="6">
        <f t="shared" si="11"/>
        <v>0.2857142857142857</v>
      </c>
      <c r="AI23" s="6">
        <f t="shared" si="12"/>
        <v>0.30131004366812225</v>
      </c>
      <c r="AJ23" s="6">
        <f t="shared" si="13"/>
        <v>8.2677165354330714E-2</v>
      </c>
      <c r="AK23" s="6">
        <f t="shared" si="14"/>
        <v>0.14583333333333334</v>
      </c>
      <c r="AL23" s="6">
        <f t="shared" si="15"/>
        <v>0.57352941176470584</v>
      </c>
      <c r="AM23" s="6">
        <f t="shared" si="16"/>
        <v>0</v>
      </c>
      <c r="AN23" s="6">
        <f t="shared" si="17"/>
        <v>0.33333333333333331</v>
      </c>
      <c r="AP23" s="2">
        <f t="shared" si="18"/>
        <v>0.11290322580645161</v>
      </c>
      <c r="AQ23" s="2">
        <f t="shared" si="19"/>
        <v>0.20086083213773315</v>
      </c>
      <c r="AR23" s="2">
        <f t="shared" si="20"/>
        <v>0.43650793650793651</v>
      </c>
      <c r="AS23" s="2">
        <f t="shared" si="21"/>
        <v>0.34920634920634919</v>
      </c>
      <c r="AT23" s="2">
        <f t="shared" si="22"/>
        <v>8.7301587301587297E-2</v>
      </c>
      <c r="AU23" s="2">
        <f t="shared" si="23"/>
        <v>0.50952380952380949</v>
      </c>
      <c r="AV23" s="2">
        <f t="shared" si="24"/>
        <v>4.1269841269841269E-2</v>
      </c>
      <c r="AW23" s="2">
        <f t="shared" si="25"/>
        <v>1.2698412698412698E-2</v>
      </c>
    </row>
    <row r="24" spans="1:49" x14ac:dyDescent="0.25">
      <c r="A24" s="4">
        <v>43913</v>
      </c>
      <c r="B24">
        <v>6375</v>
      </c>
      <c r="C24">
        <v>721</v>
      </c>
      <c r="D24">
        <v>681</v>
      </c>
      <c r="E24" s="5">
        <v>310</v>
      </c>
      <c r="F24" s="5">
        <f t="shared" si="26"/>
        <v>250</v>
      </c>
      <c r="G24">
        <v>60</v>
      </c>
      <c r="H24" s="5">
        <v>371</v>
      </c>
      <c r="I24">
        <v>27</v>
      </c>
      <c r="J24">
        <v>13</v>
      </c>
      <c r="L24">
        <f t="shared" si="0"/>
        <v>681</v>
      </c>
      <c r="M24">
        <f t="shared" si="1"/>
        <v>721</v>
      </c>
      <c r="O24">
        <f t="shared" si="27"/>
        <v>27</v>
      </c>
      <c r="P24" s="5">
        <f t="shared" si="28"/>
        <v>371</v>
      </c>
      <c r="Q24" s="5">
        <f t="shared" si="29"/>
        <v>250</v>
      </c>
      <c r="R24">
        <f t="shared" si="30"/>
        <v>60</v>
      </c>
      <c r="S24">
        <f t="shared" si="31"/>
        <v>13</v>
      </c>
      <c r="U24" s="3">
        <f t="shared" si="2"/>
        <v>795</v>
      </c>
      <c r="V24" s="3">
        <f t="shared" si="3"/>
        <v>91</v>
      </c>
      <c r="W24" s="3">
        <f t="shared" si="4"/>
        <v>85</v>
      </c>
      <c r="X24" s="3">
        <f t="shared" si="5"/>
        <v>35</v>
      </c>
      <c r="Y24" s="3">
        <f t="shared" si="6"/>
        <v>5</v>
      </c>
      <c r="Z24" s="3">
        <f t="shared" si="7"/>
        <v>50</v>
      </c>
      <c r="AA24" s="3">
        <f t="shared" si="8"/>
        <v>1</v>
      </c>
      <c r="AB24" s="3">
        <f t="shared" si="9"/>
        <v>5</v>
      </c>
      <c r="AC24" s="3"/>
      <c r="AD24" s="3">
        <f t="shared" si="32"/>
        <v>704</v>
      </c>
      <c r="AE24" s="3">
        <f t="shared" si="33"/>
        <v>91</v>
      </c>
      <c r="AG24" s="6">
        <f t="shared" si="10"/>
        <v>0.1424731182795699</v>
      </c>
      <c r="AH24" s="6">
        <f t="shared" si="11"/>
        <v>0.14444444444444443</v>
      </c>
      <c r="AI24" s="6">
        <f t="shared" si="12"/>
        <v>0.14261744966442952</v>
      </c>
      <c r="AJ24" s="6">
        <f t="shared" si="13"/>
        <v>0.12727272727272726</v>
      </c>
      <c r="AK24" s="6">
        <f t="shared" si="14"/>
        <v>9.0909090909090912E-2</v>
      </c>
      <c r="AL24" s="6">
        <f t="shared" si="15"/>
        <v>0.1557632398753894</v>
      </c>
      <c r="AM24" s="6">
        <f t="shared" si="16"/>
        <v>3.8461538461538464E-2</v>
      </c>
      <c r="AN24" s="6">
        <f t="shared" si="17"/>
        <v>0.625</v>
      </c>
      <c r="AP24" s="2">
        <f t="shared" si="18"/>
        <v>0.11309803921568627</v>
      </c>
      <c r="AQ24" s="2">
        <f t="shared" si="19"/>
        <v>0.11446540880503145</v>
      </c>
      <c r="AR24" s="2">
        <f t="shared" si="20"/>
        <v>0.42995839112343964</v>
      </c>
      <c r="AS24" s="2">
        <f t="shared" si="21"/>
        <v>0.34674063800277394</v>
      </c>
      <c r="AT24" s="2">
        <f t="shared" si="22"/>
        <v>8.3217753120665747E-2</v>
      </c>
      <c r="AU24" s="2">
        <f t="shared" si="23"/>
        <v>0.5145631067961165</v>
      </c>
      <c r="AV24" s="2">
        <f t="shared" si="24"/>
        <v>3.7447988904299581E-2</v>
      </c>
      <c r="AW24" s="2">
        <f t="shared" si="25"/>
        <v>1.8030513176144243E-2</v>
      </c>
    </row>
    <row r="25" spans="1:49" x14ac:dyDescent="0.25">
      <c r="A25" s="4">
        <v>43914</v>
      </c>
      <c r="B25">
        <v>7170</v>
      </c>
      <c r="C25">
        <v>846</v>
      </c>
      <c r="D25">
        <v>799</v>
      </c>
      <c r="E25" s="5">
        <v>337</v>
      </c>
      <c r="F25" s="5">
        <f t="shared" si="26"/>
        <v>270</v>
      </c>
      <c r="G25">
        <v>67</v>
      </c>
      <c r="H25" s="5">
        <v>462</v>
      </c>
      <c r="I25">
        <v>27</v>
      </c>
      <c r="J25">
        <v>20</v>
      </c>
      <c r="L25">
        <f t="shared" si="0"/>
        <v>799</v>
      </c>
      <c r="M25">
        <f t="shared" si="1"/>
        <v>846</v>
      </c>
      <c r="O25">
        <f t="shared" si="27"/>
        <v>27</v>
      </c>
      <c r="P25" s="5">
        <f t="shared" si="28"/>
        <v>462</v>
      </c>
      <c r="Q25" s="5">
        <f t="shared" si="29"/>
        <v>270</v>
      </c>
      <c r="R25">
        <f t="shared" si="30"/>
        <v>67</v>
      </c>
      <c r="S25">
        <f t="shared" si="31"/>
        <v>20</v>
      </c>
      <c r="U25" s="3">
        <f t="shared" si="2"/>
        <v>795</v>
      </c>
      <c r="V25" s="3">
        <f t="shared" si="3"/>
        <v>125</v>
      </c>
      <c r="W25" s="3">
        <f t="shared" si="4"/>
        <v>118</v>
      </c>
      <c r="X25" s="3">
        <f t="shared" si="5"/>
        <v>27</v>
      </c>
      <c r="Y25" s="3">
        <f t="shared" si="6"/>
        <v>7</v>
      </c>
      <c r="Z25" s="3">
        <f t="shared" si="7"/>
        <v>91</v>
      </c>
      <c r="AA25" s="3">
        <f t="shared" si="8"/>
        <v>0</v>
      </c>
      <c r="AB25" s="3">
        <f t="shared" si="9"/>
        <v>7</v>
      </c>
      <c r="AC25" s="3"/>
      <c r="AD25" s="3">
        <f t="shared" si="32"/>
        <v>670</v>
      </c>
      <c r="AE25" s="3">
        <f t="shared" si="33"/>
        <v>125</v>
      </c>
      <c r="AG25" s="6">
        <f t="shared" si="10"/>
        <v>0.12470588235294118</v>
      </c>
      <c r="AH25" s="6">
        <f t="shared" si="11"/>
        <v>0.17337031900138697</v>
      </c>
      <c r="AI25" s="6">
        <f t="shared" si="12"/>
        <v>0.17327459618208516</v>
      </c>
      <c r="AJ25" s="6">
        <f t="shared" si="13"/>
        <v>8.7096774193548387E-2</v>
      </c>
      <c r="AK25" s="6">
        <f t="shared" si="14"/>
        <v>0.11666666666666667</v>
      </c>
      <c r="AL25" s="6">
        <f t="shared" si="15"/>
        <v>0.24528301886792453</v>
      </c>
      <c r="AM25" s="6">
        <f t="shared" si="16"/>
        <v>0</v>
      </c>
      <c r="AN25" s="6">
        <f t="shared" si="17"/>
        <v>0.53846153846153844</v>
      </c>
      <c r="AP25" s="2">
        <f t="shared" si="18"/>
        <v>0.11799163179916318</v>
      </c>
      <c r="AQ25" s="2">
        <f t="shared" si="19"/>
        <v>0.15723270440251572</v>
      </c>
      <c r="AR25" s="2">
        <f t="shared" si="20"/>
        <v>0.39834515366430262</v>
      </c>
      <c r="AS25" s="2">
        <f t="shared" si="21"/>
        <v>0.31914893617021278</v>
      </c>
      <c r="AT25" s="2">
        <f t="shared" si="22"/>
        <v>7.9196217494089838E-2</v>
      </c>
      <c r="AU25" s="2">
        <f t="shared" si="23"/>
        <v>0.54609929078014185</v>
      </c>
      <c r="AV25" s="2">
        <f t="shared" si="24"/>
        <v>3.1914893617021274E-2</v>
      </c>
      <c r="AW25" s="2">
        <f t="shared" si="25"/>
        <v>2.3640661938534278E-2</v>
      </c>
    </row>
    <row r="26" spans="1:49" x14ac:dyDescent="0.25">
      <c r="A26" s="4">
        <v>43915</v>
      </c>
      <c r="B26">
        <v>8374</v>
      </c>
      <c r="C26">
        <v>994</v>
      </c>
      <c r="D26">
        <v>936</v>
      </c>
      <c r="E26" s="5">
        <v>399</v>
      </c>
      <c r="F26" s="5">
        <f t="shared" si="26"/>
        <v>319</v>
      </c>
      <c r="G26">
        <v>80</v>
      </c>
      <c r="H26" s="5">
        <v>537</v>
      </c>
      <c r="I26">
        <v>33</v>
      </c>
      <c r="J26">
        <v>25</v>
      </c>
      <c r="L26">
        <f t="shared" si="0"/>
        <v>936</v>
      </c>
      <c r="M26">
        <f t="shared" si="1"/>
        <v>994</v>
      </c>
      <c r="O26">
        <f t="shared" si="27"/>
        <v>33</v>
      </c>
      <c r="P26" s="5">
        <f t="shared" si="28"/>
        <v>537</v>
      </c>
      <c r="Q26" s="5">
        <f t="shared" si="29"/>
        <v>319</v>
      </c>
      <c r="R26">
        <f t="shared" si="30"/>
        <v>80</v>
      </c>
      <c r="S26">
        <f t="shared" si="31"/>
        <v>25</v>
      </c>
      <c r="U26" s="3">
        <f t="shared" si="2"/>
        <v>1204</v>
      </c>
      <c r="V26" s="3">
        <f t="shared" si="3"/>
        <v>148</v>
      </c>
      <c r="W26" s="3">
        <f t="shared" si="4"/>
        <v>137</v>
      </c>
      <c r="X26" s="3">
        <f t="shared" si="5"/>
        <v>62</v>
      </c>
      <c r="Y26" s="3">
        <f t="shared" si="6"/>
        <v>13</v>
      </c>
      <c r="Z26" s="3">
        <f t="shared" si="7"/>
        <v>75</v>
      </c>
      <c r="AA26" s="3">
        <f t="shared" si="8"/>
        <v>6</v>
      </c>
      <c r="AB26" s="3">
        <f t="shared" si="9"/>
        <v>5</v>
      </c>
      <c r="AC26" s="3"/>
      <c r="AD26" s="3">
        <f t="shared" si="32"/>
        <v>1056</v>
      </c>
      <c r="AE26" s="3">
        <f t="shared" si="33"/>
        <v>148</v>
      </c>
      <c r="AG26" s="6">
        <f t="shared" ref="AG26:AJ27" si="34">(B26-B25)/B25</f>
        <v>0.16792189679218969</v>
      </c>
      <c r="AH26" s="6">
        <f t="shared" si="34"/>
        <v>0.17494089834515367</v>
      </c>
      <c r="AI26" s="6">
        <f t="shared" si="34"/>
        <v>0.17146433041301626</v>
      </c>
      <c r="AJ26" s="6">
        <f t="shared" si="34"/>
        <v>0.18397626112759644</v>
      </c>
      <c r="AK26" s="6">
        <f t="shared" ref="AK26:AN26" si="35">(G26-G25)/G25</f>
        <v>0.19402985074626866</v>
      </c>
      <c r="AL26" s="6">
        <f t="shared" si="35"/>
        <v>0.16233766233766234</v>
      </c>
      <c r="AM26" s="6">
        <f t="shared" si="35"/>
        <v>0.22222222222222221</v>
      </c>
      <c r="AN26" s="6">
        <f t="shared" si="35"/>
        <v>0.25</v>
      </c>
      <c r="AP26" s="2">
        <f t="shared" si="18"/>
        <v>0.11870074038691188</v>
      </c>
      <c r="AQ26" s="2">
        <f t="shared" ref="AQ26:AQ36" si="36">V26/U26</f>
        <v>0.12292358803986711</v>
      </c>
      <c r="AR26" s="2">
        <f t="shared" si="20"/>
        <v>0.40140845070422537</v>
      </c>
      <c r="AS26" s="2">
        <f t="shared" si="21"/>
        <v>0.32092555331991951</v>
      </c>
      <c r="AT26" s="2">
        <f t="shared" si="22"/>
        <v>8.0482897384305835E-2</v>
      </c>
      <c r="AU26" s="2">
        <f t="shared" si="23"/>
        <v>0.54024144869215296</v>
      </c>
      <c r="AV26" s="2">
        <f t="shared" si="24"/>
        <v>3.3199195171026159E-2</v>
      </c>
      <c r="AW26" s="2">
        <f t="shared" si="25"/>
        <v>2.5150905432595575E-2</v>
      </c>
    </row>
    <row r="27" spans="1:49" x14ac:dyDescent="0.25">
      <c r="A27" s="4">
        <v>43916</v>
      </c>
      <c r="B27">
        <v>9658</v>
      </c>
      <c r="C27">
        <v>1164</v>
      </c>
      <c r="D27">
        <v>1095</v>
      </c>
      <c r="E27" s="5">
        <v>414</v>
      </c>
      <c r="F27" s="5">
        <f t="shared" si="26"/>
        <v>346</v>
      </c>
      <c r="G27" s="5">
        <v>68</v>
      </c>
      <c r="H27" s="5">
        <v>681</v>
      </c>
      <c r="I27" s="5">
        <v>36</v>
      </c>
      <c r="J27" s="5">
        <v>33</v>
      </c>
      <c r="L27">
        <f t="shared" si="0"/>
        <v>1095</v>
      </c>
      <c r="M27">
        <f t="shared" si="1"/>
        <v>1164</v>
      </c>
      <c r="O27">
        <f t="shared" si="27"/>
        <v>36</v>
      </c>
      <c r="P27" s="5">
        <f t="shared" si="28"/>
        <v>681</v>
      </c>
      <c r="Q27" s="5">
        <f t="shared" si="29"/>
        <v>346</v>
      </c>
      <c r="R27">
        <f t="shared" si="30"/>
        <v>68</v>
      </c>
      <c r="S27">
        <f t="shared" si="31"/>
        <v>33</v>
      </c>
      <c r="T27" s="5"/>
      <c r="U27" s="3">
        <f t="shared" ref="U27" si="37">B27-B26</f>
        <v>1284</v>
      </c>
      <c r="V27" s="3">
        <f>C27-C26</f>
        <v>170</v>
      </c>
      <c r="W27" s="3">
        <f>D27-D26</f>
        <v>159</v>
      </c>
      <c r="X27" s="3">
        <f>E27-E26</f>
        <v>15</v>
      </c>
      <c r="Y27" s="3">
        <f t="shared" ref="Y27" si="38">G27-G26</f>
        <v>-12</v>
      </c>
      <c r="Z27" s="3">
        <f t="shared" ref="Z27" si="39">H27-H26</f>
        <v>144</v>
      </c>
      <c r="AA27" s="3">
        <f t="shared" ref="AA27" si="40">I27-I26</f>
        <v>3</v>
      </c>
      <c r="AB27" s="3">
        <f t="shared" ref="AB27" si="41">J27-J26</f>
        <v>8</v>
      </c>
      <c r="AC27" s="3"/>
      <c r="AD27" s="3">
        <f t="shared" si="32"/>
        <v>1114</v>
      </c>
      <c r="AE27" s="3">
        <f t="shared" si="33"/>
        <v>170</v>
      </c>
      <c r="AG27" s="6">
        <f t="shared" si="34"/>
        <v>0.15333174110341533</v>
      </c>
      <c r="AH27" s="6">
        <f t="shared" si="34"/>
        <v>0.17102615694164991</v>
      </c>
      <c r="AI27" s="6">
        <f t="shared" si="34"/>
        <v>0.16987179487179488</v>
      </c>
      <c r="AJ27" s="6">
        <f t="shared" si="34"/>
        <v>3.7593984962406013E-2</v>
      </c>
      <c r="AK27" s="6">
        <f t="shared" ref="AK27" si="42">(G27-G26)/G26</f>
        <v>-0.15</v>
      </c>
      <c r="AL27" s="6">
        <f t="shared" ref="AL27" si="43">(H27-H26)/H26</f>
        <v>0.26815642458100558</v>
      </c>
      <c r="AM27" s="6">
        <f t="shared" ref="AM27" si="44">(I27-I26)/I26</f>
        <v>9.0909090909090912E-2</v>
      </c>
      <c r="AN27" s="6">
        <f t="shared" ref="AN27" si="45">(J27-J26)/J26</f>
        <v>0.32</v>
      </c>
      <c r="AP27" s="2">
        <f t="shared" si="18"/>
        <v>0.12052184717332781</v>
      </c>
      <c r="AQ27" s="2">
        <f t="shared" si="36"/>
        <v>0.13239875389408098</v>
      </c>
      <c r="AR27" s="2">
        <f t="shared" si="20"/>
        <v>0.35567010309278352</v>
      </c>
      <c r="AS27" s="2">
        <f t="shared" si="21"/>
        <v>0.29725085910652921</v>
      </c>
      <c r="AT27" s="2">
        <f t="shared" si="22"/>
        <v>5.8419243986254296E-2</v>
      </c>
      <c r="AU27" s="2">
        <f t="shared" si="23"/>
        <v>0.58505154639175261</v>
      </c>
      <c r="AV27" s="2">
        <f t="shared" si="24"/>
        <v>3.0927835051546393E-2</v>
      </c>
      <c r="AW27" s="2">
        <f t="shared" si="25"/>
        <v>2.8350515463917526E-2</v>
      </c>
    </row>
    <row r="28" spans="1:49" x14ac:dyDescent="0.25">
      <c r="A28" s="4">
        <v>43917</v>
      </c>
      <c r="B28">
        <v>11079</v>
      </c>
      <c r="C28">
        <v>1260</v>
      </c>
      <c r="D28">
        <v>1168</v>
      </c>
      <c r="E28" s="5">
        <v>500</v>
      </c>
      <c r="F28" s="5">
        <f t="shared" si="26"/>
        <v>425</v>
      </c>
      <c r="G28" s="5">
        <v>75</v>
      </c>
      <c r="H28" s="5">
        <v>668</v>
      </c>
      <c r="I28" s="5">
        <v>53</v>
      </c>
      <c r="J28" s="5">
        <v>39</v>
      </c>
      <c r="L28">
        <f t="shared" si="0"/>
        <v>1168</v>
      </c>
      <c r="M28">
        <f t="shared" si="1"/>
        <v>1260</v>
      </c>
      <c r="O28">
        <f t="shared" si="27"/>
        <v>53</v>
      </c>
      <c r="P28" s="5">
        <f t="shared" si="28"/>
        <v>668</v>
      </c>
      <c r="Q28" s="5">
        <f t="shared" si="29"/>
        <v>425</v>
      </c>
      <c r="R28">
        <f t="shared" si="30"/>
        <v>75</v>
      </c>
      <c r="S28">
        <f t="shared" si="31"/>
        <v>39</v>
      </c>
      <c r="T28" s="5"/>
      <c r="U28" s="3">
        <f t="shared" ref="U28" si="46">B28-B27</f>
        <v>1421</v>
      </c>
      <c r="V28" s="3">
        <f t="shared" ref="V28" si="47">C28-C27</f>
        <v>96</v>
      </c>
      <c r="W28" s="3">
        <f t="shared" ref="W28" si="48">D28-D27</f>
        <v>73</v>
      </c>
      <c r="X28" s="3">
        <f t="shared" ref="X28" si="49">E28-E27</f>
        <v>86</v>
      </c>
      <c r="Y28" s="3">
        <f t="shared" ref="Y28" si="50">G28-G27</f>
        <v>7</v>
      </c>
      <c r="Z28" s="3">
        <f t="shared" ref="Z28" si="51">H28-H27</f>
        <v>-13</v>
      </c>
      <c r="AA28" s="3">
        <f t="shared" ref="AA28" si="52">I28-I27</f>
        <v>17</v>
      </c>
      <c r="AB28" s="3">
        <f t="shared" ref="AB28" si="53">J28-J27</f>
        <v>6</v>
      </c>
      <c r="AC28" s="3"/>
      <c r="AD28" s="3">
        <f t="shared" si="32"/>
        <v>1325</v>
      </c>
      <c r="AE28" s="3">
        <f t="shared" si="33"/>
        <v>96</v>
      </c>
      <c r="AG28" s="6">
        <f t="shared" ref="AG28" si="54">(B28-B27)/B27</f>
        <v>0.14713191136881343</v>
      </c>
      <c r="AH28" s="6">
        <f t="shared" ref="AH28" si="55">(C28-C27)/C27</f>
        <v>8.247422680412371E-2</v>
      </c>
      <c r="AI28" s="6">
        <f t="shared" ref="AI28" si="56">(D28-D27)/D27</f>
        <v>6.6666666666666666E-2</v>
      </c>
      <c r="AJ28" s="6">
        <f t="shared" ref="AJ28" si="57">(E28-E27)/E27</f>
        <v>0.20772946859903382</v>
      </c>
      <c r="AK28" s="6">
        <f t="shared" ref="AK28" si="58">(G28-G27)/G27</f>
        <v>0.10294117647058823</v>
      </c>
      <c r="AL28" s="6">
        <f t="shared" ref="AL28" si="59">(H28-H27)/H27</f>
        <v>-1.908957415565345E-2</v>
      </c>
      <c r="AM28" s="6">
        <f t="shared" ref="AM28" si="60">(I28-I27)/I27</f>
        <v>0.47222222222222221</v>
      </c>
      <c r="AN28" s="6">
        <f t="shared" ref="AN28" si="61">(J28-J27)/J27</f>
        <v>0.18181818181818182</v>
      </c>
      <c r="AP28" s="2">
        <f t="shared" si="18"/>
        <v>0.11372867587327376</v>
      </c>
      <c r="AQ28" s="2">
        <f t="shared" si="36"/>
        <v>6.755805770584096E-2</v>
      </c>
      <c r="AR28" s="2">
        <f t="shared" si="20"/>
        <v>0.3968253968253968</v>
      </c>
      <c r="AS28" s="2">
        <f t="shared" si="21"/>
        <v>0.33730158730158732</v>
      </c>
      <c r="AT28" s="2">
        <f t="shared" si="22"/>
        <v>5.9523809523809521E-2</v>
      </c>
      <c r="AU28" s="2">
        <f t="shared" si="23"/>
        <v>0.53015873015873016</v>
      </c>
      <c r="AV28" s="2">
        <f t="shared" si="24"/>
        <v>4.2063492063492067E-2</v>
      </c>
      <c r="AW28" s="2">
        <f t="shared" si="25"/>
        <v>3.0952380952380953E-2</v>
      </c>
    </row>
    <row r="29" spans="1:49" x14ac:dyDescent="0.25">
      <c r="A29" s="4">
        <v>43918</v>
      </c>
      <c r="B29">
        <v>13096</v>
      </c>
      <c r="C29">
        <v>1359</v>
      </c>
      <c r="D29">
        <v>1242</v>
      </c>
      <c r="E29" s="5">
        <v>512</v>
      </c>
      <c r="F29" s="5">
        <f t="shared" si="26"/>
        <v>441</v>
      </c>
      <c r="G29" s="5">
        <v>71</v>
      </c>
      <c r="H29" s="5">
        <v>730</v>
      </c>
      <c r="I29" s="5">
        <v>60</v>
      </c>
      <c r="J29" s="5">
        <v>57</v>
      </c>
      <c r="L29">
        <f t="shared" si="0"/>
        <v>1242</v>
      </c>
      <c r="M29">
        <f t="shared" si="1"/>
        <v>1359</v>
      </c>
      <c r="O29">
        <f t="shared" si="27"/>
        <v>60</v>
      </c>
      <c r="P29" s="5">
        <f t="shared" si="28"/>
        <v>730</v>
      </c>
      <c r="Q29" s="5">
        <f t="shared" si="29"/>
        <v>441</v>
      </c>
      <c r="R29">
        <f t="shared" si="30"/>
        <v>71</v>
      </c>
      <c r="S29">
        <f t="shared" si="31"/>
        <v>57</v>
      </c>
      <c r="T29" s="5"/>
      <c r="U29" s="3">
        <f t="shared" ref="U29" si="62">B29-B28</f>
        <v>2017</v>
      </c>
      <c r="V29" s="3">
        <f t="shared" ref="V29" si="63">C29-C28</f>
        <v>99</v>
      </c>
      <c r="W29" s="3">
        <f t="shared" ref="W29" si="64">D29-D28</f>
        <v>74</v>
      </c>
      <c r="X29" s="3">
        <f t="shared" ref="X29" si="65">E29-E28</f>
        <v>12</v>
      </c>
      <c r="Y29" s="3">
        <f t="shared" ref="Y29" si="66">G29-G28</f>
        <v>-4</v>
      </c>
      <c r="Z29" s="3">
        <f t="shared" ref="Z29" si="67">H29-H28</f>
        <v>62</v>
      </c>
      <c r="AA29" s="3">
        <f t="shared" ref="AA29" si="68">I29-I28</f>
        <v>7</v>
      </c>
      <c r="AB29" s="3">
        <f t="shared" ref="AB29" si="69">J29-J28</f>
        <v>18</v>
      </c>
      <c r="AC29" s="3"/>
      <c r="AD29" s="3">
        <f t="shared" si="32"/>
        <v>1918</v>
      </c>
      <c r="AE29" s="3">
        <f t="shared" si="33"/>
        <v>99</v>
      </c>
      <c r="AG29" s="6">
        <f t="shared" ref="AG29" si="70">(B29-B28)/B28</f>
        <v>0.1820561422511057</v>
      </c>
      <c r="AH29" s="6">
        <f t="shared" ref="AH29" si="71">(C29-C28)/C28</f>
        <v>7.857142857142857E-2</v>
      </c>
      <c r="AI29" s="6">
        <f t="shared" ref="AI29" si="72">(D29-D28)/D28</f>
        <v>6.3356164383561647E-2</v>
      </c>
      <c r="AJ29" s="6">
        <f t="shared" ref="AJ29" si="73">(E29-E28)/E28</f>
        <v>2.4E-2</v>
      </c>
      <c r="AK29" s="6">
        <f t="shared" ref="AK29" si="74">(G29-G28)/G28</f>
        <v>-5.3333333333333337E-2</v>
      </c>
      <c r="AL29" s="6">
        <f t="shared" ref="AL29" si="75">(H29-H28)/H28</f>
        <v>9.2814371257485026E-2</v>
      </c>
      <c r="AM29" s="6">
        <f t="shared" ref="AM29" si="76">(I29-I28)/I28</f>
        <v>0.13207547169811321</v>
      </c>
      <c r="AN29" s="6">
        <f t="shared" ref="AN29" si="77">(J29-J28)/J28</f>
        <v>0.46153846153846156</v>
      </c>
      <c r="AP29" s="2">
        <f t="shared" si="18"/>
        <v>0.10377214416615761</v>
      </c>
      <c r="AQ29" s="2">
        <f t="shared" si="36"/>
        <v>4.9082796232027763E-2</v>
      </c>
      <c r="AR29" s="2">
        <f t="shared" si="20"/>
        <v>0.37674760853568801</v>
      </c>
      <c r="AS29" s="2">
        <f t="shared" si="21"/>
        <v>0.32450331125827814</v>
      </c>
      <c r="AT29" s="2">
        <f t="shared" si="22"/>
        <v>5.2244297277409861E-2</v>
      </c>
      <c r="AU29" s="2">
        <f t="shared" si="23"/>
        <v>0.53715967623252392</v>
      </c>
      <c r="AV29" s="2">
        <f t="shared" si="24"/>
        <v>4.4150110375275942E-2</v>
      </c>
      <c r="AW29" s="2">
        <f t="shared" si="25"/>
        <v>4.194260485651214E-2</v>
      </c>
    </row>
    <row r="30" spans="1:49" x14ac:dyDescent="0.25">
      <c r="A30" s="4">
        <v>43919</v>
      </c>
      <c r="B30">
        <v>13814</v>
      </c>
      <c r="C30">
        <v>1460</v>
      </c>
      <c r="D30">
        <v>1330</v>
      </c>
      <c r="E30" s="5">
        <v>522</v>
      </c>
      <c r="F30" s="5">
        <f t="shared" si="26"/>
        <v>451</v>
      </c>
      <c r="G30" s="5">
        <v>71</v>
      </c>
      <c r="H30" s="5">
        <v>808</v>
      </c>
      <c r="I30" s="5">
        <v>65</v>
      </c>
      <c r="J30" s="5">
        <v>65</v>
      </c>
      <c r="L30">
        <f t="shared" si="0"/>
        <v>1330</v>
      </c>
      <c r="M30">
        <f t="shared" si="1"/>
        <v>1460</v>
      </c>
      <c r="O30">
        <f t="shared" si="27"/>
        <v>65</v>
      </c>
      <c r="P30" s="5">
        <f t="shared" si="28"/>
        <v>808</v>
      </c>
      <c r="Q30" s="5">
        <f t="shared" si="29"/>
        <v>451</v>
      </c>
      <c r="R30">
        <f t="shared" si="30"/>
        <v>71</v>
      </c>
      <c r="S30">
        <f t="shared" si="31"/>
        <v>65</v>
      </c>
      <c r="T30" s="5"/>
      <c r="U30" s="3">
        <f t="shared" ref="U30" si="78">B30-B29</f>
        <v>718</v>
      </c>
      <c r="V30" s="3">
        <f t="shared" ref="V30" si="79">C30-C29</f>
        <v>101</v>
      </c>
      <c r="W30" s="3">
        <f t="shared" ref="W30" si="80">D30-D29</f>
        <v>88</v>
      </c>
      <c r="X30" s="3">
        <f t="shared" ref="X30" si="81">E30-E29</f>
        <v>10</v>
      </c>
      <c r="Y30" s="3">
        <f t="shared" ref="Y30" si="82">G30-G29</f>
        <v>0</v>
      </c>
      <c r="Z30" s="3">
        <f t="shared" ref="Z30" si="83">H30-H29</f>
        <v>78</v>
      </c>
      <c r="AA30" s="3">
        <f t="shared" ref="AA30" si="84">I30-I29</f>
        <v>5</v>
      </c>
      <c r="AB30" s="3">
        <f t="shared" ref="AB30" si="85">J30-J29</f>
        <v>8</v>
      </c>
      <c r="AC30" s="3"/>
      <c r="AD30" s="3">
        <f t="shared" si="32"/>
        <v>617</v>
      </c>
      <c r="AE30" s="3">
        <f t="shared" si="33"/>
        <v>101</v>
      </c>
      <c r="AG30" s="6">
        <f t="shared" ref="AG30" si="86">(B30-B29)/B29</f>
        <v>5.4825901038485031E-2</v>
      </c>
      <c r="AH30" s="6">
        <f t="shared" ref="AH30" si="87">(C30-C29)/C29</f>
        <v>7.4319352465047825E-2</v>
      </c>
      <c r="AI30" s="6">
        <f t="shared" ref="AI30" si="88">(D30-D29)/D29</f>
        <v>7.0853462157809979E-2</v>
      </c>
      <c r="AJ30" s="6">
        <f t="shared" ref="AJ30" si="89">(E30-E29)/E29</f>
        <v>1.953125E-2</v>
      </c>
      <c r="AK30" s="6">
        <f t="shared" ref="AK30" si="90">(G30-G29)/G29</f>
        <v>0</v>
      </c>
      <c r="AL30" s="6">
        <f t="shared" ref="AL30" si="91">(H30-H29)/H29</f>
        <v>0.10684931506849316</v>
      </c>
      <c r="AM30" s="6">
        <f t="shared" ref="AM30" si="92">(I30-I29)/I29</f>
        <v>8.3333333333333329E-2</v>
      </c>
      <c r="AN30" s="6">
        <f t="shared" ref="AN30" si="93">(J30-J29)/J29</f>
        <v>0.14035087719298245</v>
      </c>
      <c r="AP30" s="2">
        <f t="shared" si="18"/>
        <v>0.10568987983205444</v>
      </c>
      <c r="AQ30" s="2">
        <f t="shared" si="36"/>
        <v>0.14066852367688024</v>
      </c>
      <c r="AR30" s="2">
        <f t="shared" si="20"/>
        <v>0.35753424657534244</v>
      </c>
      <c r="AS30" s="2">
        <f t="shared" si="21"/>
        <v>0.30890410958904108</v>
      </c>
      <c r="AT30" s="2">
        <f t="shared" si="22"/>
        <v>4.8630136986301371E-2</v>
      </c>
      <c r="AU30" s="2">
        <f t="shared" si="23"/>
        <v>0.55342465753424652</v>
      </c>
      <c r="AV30" s="2">
        <f t="shared" si="24"/>
        <v>4.4520547945205477E-2</v>
      </c>
      <c r="AW30" s="2">
        <f t="shared" si="25"/>
        <v>4.4520547945205477E-2</v>
      </c>
    </row>
    <row r="31" spans="1:49" x14ac:dyDescent="0.25">
      <c r="A31" s="4">
        <v>43920</v>
      </c>
      <c r="B31">
        <v>14758</v>
      </c>
      <c r="C31">
        <v>1555</v>
      </c>
      <c r="D31">
        <v>1408</v>
      </c>
      <c r="E31" s="5">
        <v>559</v>
      </c>
      <c r="F31" s="5">
        <f t="shared" si="26"/>
        <v>484</v>
      </c>
      <c r="G31" s="5">
        <v>75</v>
      </c>
      <c r="H31" s="5">
        <v>849</v>
      </c>
      <c r="I31" s="5">
        <v>71</v>
      </c>
      <c r="J31" s="5">
        <v>76</v>
      </c>
      <c r="L31">
        <f t="shared" si="0"/>
        <v>1408</v>
      </c>
      <c r="M31">
        <f t="shared" si="1"/>
        <v>1555</v>
      </c>
      <c r="O31">
        <f t="shared" si="27"/>
        <v>71</v>
      </c>
      <c r="P31" s="5">
        <f t="shared" si="28"/>
        <v>849</v>
      </c>
      <c r="Q31" s="5">
        <f t="shared" si="29"/>
        <v>484</v>
      </c>
      <c r="R31">
        <f t="shared" si="30"/>
        <v>75</v>
      </c>
      <c r="S31">
        <f t="shared" si="31"/>
        <v>76</v>
      </c>
      <c r="T31" s="5"/>
      <c r="U31" s="3">
        <f t="shared" ref="U31" si="94">B31-B30</f>
        <v>944</v>
      </c>
      <c r="V31" s="3">
        <f t="shared" ref="V31" si="95">C31-C30</f>
        <v>95</v>
      </c>
      <c r="W31" s="3">
        <f t="shared" ref="W31" si="96">D31-D30</f>
        <v>78</v>
      </c>
      <c r="X31" s="3">
        <f t="shared" ref="X31" si="97">E31-E30</f>
        <v>37</v>
      </c>
      <c r="Y31" s="3">
        <f t="shared" ref="Y31" si="98">G31-G30</f>
        <v>4</v>
      </c>
      <c r="Z31" s="3">
        <f t="shared" ref="Z31" si="99">H31-H30</f>
        <v>41</v>
      </c>
      <c r="AA31" s="3">
        <f t="shared" ref="AA31" si="100">I31-I30</f>
        <v>6</v>
      </c>
      <c r="AB31" s="3">
        <f t="shared" ref="AB31" si="101">J31-J30</f>
        <v>11</v>
      </c>
      <c r="AC31" s="3"/>
      <c r="AD31" s="3">
        <f t="shared" si="32"/>
        <v>849</v>
      </c>
      <c r="AE31" s="3">
        <f t="shared" si="33"/>
        <v>95</v>
      </c>
      <c r="AG31" s="6">
        <f t="shared" ref="AG31" si="102">(B31-B30)/B30</f>
        <v>6.8336470247574929E-2</v>
      </c>
      <c r="AH31" s="6">
        <f t="shared" ref="AH31" si="103">(C31-C30)/C30</f>
        <v>6.5068493150684928E-2</v>
      </c>
      <c r="AI31" s="6">
        <f t="shared" ref="AI31" si="104">(D31-D30)/D30</f>
        <v>5.8646616541353384E-2</v>
      </c>
      <c r="AJ31" s="6">
        <f t="shared" ref="AJ31" si="105">(E31-E30)/E30</f>
        <v>7.0881226053639848E-2</v>
      </c>
      <c r="AK31" s="6">
        <f t="shared" ref="AK31" si="106">(G31-G30)/G30</f>
        <v>5.6338028169014086E-2</v>
      </c>
      <c r="AL31" s="6">
        <f t="shared" ref="AL31" si="107">(H31-H30)/H30</f>
        <v>5.0742574257425746E-2</v>
      </c>
      <c r="AM31" s="6">
        <f t="shared" ref="AM31" si="108">(I31-I30)/I30</f>
        <v>9.2307692307692313E-2</v>
      </c>
      <c r="AN31" s="6">
        <f t="shared" ref="AN31" si="109">(J31-J30)/J30</f>
        <v>0.16923076923076924</v>
      </c>
      <c r="AP31" s="2">
        <f t="shared" si="18"/>
        <v>0.10536658083751185</v>
      </c>
      <c r="AQ31" s="2">
        <f t="shared" si="36"/>
        <v>0.10063559322033898</v>
      </c>
      <c r="AR31" s="2">
        <f t="shared" si="20"/>
        <v>0.3594855305466238</v>
      </c>
      <c r="AS31" s="2">
        <f t="shared" si="21"/>
        <v>0.31125401929260449</v>
      </c>
      <c r="AT31" s="2">
        <f t="shared" si="22"/>
        <v>4.8231511254019289E-2</v>
      </c>
      <c r="AU31" s="2">
        <f t="shared" si="23"/>
        <v>0.54598070739549842</v>
      </c>
      <c r="AV31" s="2">
        <f t="shared" si="24"/>
        <v>4.5659163987138263E-2</v>
      </c>
      <c r="AW31" s="2">
        <f t="shared" si="25"/>
        <v>4.8874598070739551E-2</v>
      </c>
    </row>
    <row r="32" spans="1:49" x14ac:dyDescent="0.25">
      <c r="A32" s="4">
        <v>43921</v>
      </c>
      <c r="B32">
        <v>15634</v>
      </c>
      <c r="C32">
        <v>1647</v>
      </c>
      <c r="D32">
        <v>1492</v>
      </c>
      <c r="E32" s="5">
        <v>575</v>
      </c>
      <c r="F32" s="5">
        <f t="shared" si="26"/>
        <v>503</v>
      </c>
      <c r="G32" s="5">
        <v>72</v>
      </c>
      <c r="H32" s="5">
        <v>917</v>
      </c>
      <c r="I32" s="5">
        <v>74</v>
      </c>
      <c r="J32" s="5">
        <v>81</v>
      </c>
      <c r="L32">
        <f t="shared" si="0"/>
        <v>1492</v>
      </c>
      <c r="M32">
        <f t="shared" si="1"/>
        <v>1647</v>
      </c>
      <c r="O32">
        <f t="shared" si="27"/>
        <v>74</v>
      </c>
      <c r="P32" s="5">
        <f t="shared" si="28"/>
        <v>917</v>
      </c>
      <c r="Q32" s="5">
        <f t="shared" si="29"/>
        <v>503</v>
      </c>
      <c r="R32">
        <f t="shared" si="30"/>
        <v>72</v>
      </c>
      <c r="S32">
        <f t="shared" si="31"/>
        <v>81</v>
      </c>
      <c r="T32" s="5"/>
      <c r="U32" s="3">
        <f t="shared" ref="U32:U33" si="110">B32-B31</f>
        <v>876</v>
      </c>
      <c r="V32" s="3">
        <f t="shared" ref="V32:V33" si="111">C32-C31</f>
        <v>92</v>
      </c>
      <c r="W32" s="3">
        <f t="shared" ref="W32:W33" si="112">D32-D31</f>
        <v>84</v>
      </c>
      <c r="X32" s="3">
        <f t="shared" ref="X32:X33" si="113">E32-E31</f>
        <v>16</v>
      </c>
      <c r="Y32" s="3">
        <f t="shared" ref="Y32:Y33" si="114">G32-G31</f>
        <v>-3</v>
      </c>
      <c r="Z32" s="3">
        <f t="shared" ref="Z32:Z33" si="115">H32-H31</f>
        <v>68</v>
      </c>
      <c r="AA32" s="3">
        <f t="shared" ref="AA32:AA33" si="116">I32-I31</f>
        <v>3</v>
      </c>
      <c r="AB32" s="3">
        <f t="shared" ref="AB32:AB33" si="117">J32-J31</f>
        <v>5</v>
      </c>
      <c r="AC32" s="3"/>
      <c r="AD32" s="3">
        <f t="shared" si="32"/>
        <v>784</v>
      </c>
      <c r="AE32" s="3">
        <f t="shared" si="33"/>
        <v>92</v>
      </c>
      <c r="AG32" s="6">
        <f t="shared" ref="AG32:AG33" si="118">(B32-B31)/B31</f>
        <v>5.9357636536116004E-2</v>
      </c>
      <c r="AH32" s="6">
        <f t="shared" ref="AH32:AH33" si="119">(C32-C31)/C31</f>
        <v>5.9163987138263666E-2</v>
      </c>
      <c r="AI32" s="6">
        <f t="shared" ref="AI32:AI33" si="120">(D32-D31)/D31</f>
        <v>5.9659090909090912E-2</v>
      </c>
      <c r="AJ32" s="6">
        <f t="shared" ref="AJ32:AJ33" si="121">(E32-E31)/E31</f>
        <v>2.8622540250447227E-2</v>
      </c>
      <c r="AK32" s="6">
        <f t="shared" ref="AK32:AK33" si="122">(G32-G31)/G31</f>
        <v>-0.04</v>
      </c>
      <c r="AL32" s="6">
        <f t="shared" ref="AL32:AL33" si="123">(H32-H31)/H31</f>
        <v>8.0094228504122497E-2</v>
      </c>
      <c r="AM32" s="6">
        <f t="shared" ref="AM32:AM33" si="124">(I32-I31)/I31</f>
        <v>4.2253521126760563E-2</v>
      </c>
      <c r="AN32" s="6">
        <f t="shared" ref="AN32:AN33" si="125">(J32-J31)/J31</f>
        <v>6.5789473684210523E-2</v>
      </c>
      <c r="AP32" s="2">
        <f t="shared" si="18"/>
        <v>0.10534731994371242</v>
      </c>
      <c r="AQ32" s="2">
        <f t="shared" si="36"/>
        <v>0.1050228310502283</v>
      </c>
      <c r="AR32" s="2">
        <f t="shared" si="20"/>
        <v>0.34911961141469339</v>
      </c>
      <c r="AS32" s="2">
        <f t="shared" si="21"/>
        <v>0.30540376442015787</v>
      </c>
      <c r="AT32" s="2">
        <f t="shared" si="22"/>
        <v>4.3715846994535519E-2</v>
      </c>
      <c r="AU32" s="2">
        <f t="shared" si="23"/>
        <v>0.55676988463873711</v>
      </c>
      <c r="AV32" s="2">
        <f t="shared" si="24"/>
        <v>4.4930176077717064E-2</v>
      </c>
      <c r="AW32" s="2">
        <f t="shared" si="25"/>
        <v>4.9180327868852458E-2</v>
      </c>
    </row>
    <row r="33" spans="1:49" x14ac:dyDescent="0.25">
      <c r="A33" s="4">
        <v>43922</v>
      </c>
      <c r="B33">
        <v>16836</v>
      </c>
      <c r="C33">
        <v>1718</v>
      </c>
      <c r="D33">
        <v>1544</v>
      </c>
      <c r="E33" s="5">
        <v>568</v>
      </c>
      <c r="F33" s="5">
        <f t="shared" si="26"/>
        <v>496</v>
      </c>
      <c r="G33" s="5">
        <v>72</v>
      </c>
      <c r="H33" s="5">
        <v>976</v>
      </c>
      <c r="I33" s="5">
        <v>86</v>
      </c>
      <c r="J33" s="5">
        <v>88</v>
      </c>
      <c r="L33">
        <f t="shared" si="0"/>
        <v>1544</v>
      </c>
      <c r="M33">
        <f t="shared" si="1"/>
        <v>1718</v>
      </c>
      <c r="O33">
        <f t="shared" si="27"/>
        <v>86</v>
      </c>
      <c r="P33" s="5">
        <f t="shared" si="28"/>
        <v>976</v>
      </c>
      <c r="Q33" s="5">
        <f t="shared" si="29"/>
        <v>496</v>
      </c>
      <c r="R33">
        <f t="shared" si="30"/>
        <v>72</v>
      </c>
      <c r="S33">
        <f t="shared" si="31"/>
        <v>88</v>
      </c>
      <c r="T33" s="5"/>
      <c r="U33" s="3">
        <f t="shared" si="110"/>
        <v>1202</v>
      </c>
      <c r="V33" s="3">
        <f t="shared" si="111"/>
        <v>71</v>
      </c>
      <c r="W33" s="3">
        <f t="shared" si="112"/>
        <v>52</v>
      </c>
      <c r="X33" s="3">
        <f t="shared" si="113"/>
        <v>-7</v>
      </c>
      <c r="Y33" s="3">
        <f t="shared" si="114"/>
        <v>0</v>
      </c>
      <c r="Z33" s="3">
        <f t="shared" si="115"/>
        <v>59</v>
      </c>
      <c r="AA33" s="3">
        <f t="shared" si="116"/>
        <v>12</v>
      </c>
      <c r="AB33" s="3">
        <f t="shared" si="117"/>
        <v>7</v>
      </c>
      <c r="AC33" s="3"/>
      <c r="AD33" s="3">
        <f t="shared" si="32"/>
        <v>1131</v>
      </c>
      <c r="AE33" s="3">
        <f t="shared" si="33"/>
        <v>71</v>
      </c>
      <c r="AG33" s="6">
        <f t="shared" si="118"/>
        <v>7.6883714980171422E-2</v>
      </c>
      <c r="AH33" s="6">
        <f t="shared" si="119"/>
        <v>4.3108682452944747E-2</v>
      </c>
      <c r="AI33" s="6">
        <f t="shared" si="120"/>
        <v>3.4852546916890083E-2</v>
      </c>
      <c r="AJ33" s="6">
        <f t="shared" si="121"/>
        <v>-1.2173913043478261E-2</v>
      </c>
      <c r="AK33" s="6">
        <f t="shared" si="122"/>
        <v>0</v>
      </c>
      <c r="AL33" s="6">
        <f t="shared" si="123"/>
        <v>6.4340239912759001E-2</v>
      </c>
      <c r="AM33" s="6">
        <f t="shared" si="124"/>
        <v>0.16216216216216217</v>
      </c>
      <c r="AN33" s="6">
        <f t="shared" si="125"/>
        <v>8.6419753086419748E-2</v>
      </c>
      <c r="AP33" s="2">
        <f t="shared" si="18"/>
        <v>0.1020432406747446</v>
      </c>
      <c r="AQ33" s="2">
        <f t="shared" si="36"/>
        <v>5.9068219633943431E-2</v>
      </c>
      <c r="AR33" s="2">
        <f t="shared" si="20"/>
        <v>0.33061699650756693</v>
      </c>
      <c r="AS33" s="2">
        <f t="shared" si="21"/>
        <v>0.28870779976717115</v>
      </c>
      <c r="AT33" s="2">
        <f t="shared" si="22"/>
        <v>4.190919674039581E-2</v>
      </c>
      <c r="AU33" s="2">
        <f t="shared" si="23"/>
        <v>0.56810244470314319</v>
      </c>
      <c r="AV33" s="2">
        <f t="shared" si="24"/>
        <v>5.0058207217694994E-2</v>
      </c>
      <c r="AW33" s="2">
        <f t="shared" si="25"/>
        <v>5.1222351571594875E-2</v>
      </c>
    </row>
    <row r="34" spans="1:49" x14ac:dyDescent="0.25">
      <c r="A34" s="4">
        <v>43923</v>
      </c>
      <c r="B34">
        <v>17833</v>
      </c>
      <c r="C34">
        <v>1791</v>
      </c>
      <c r="D34">
        <v>1606</v>
      </c>
      <c r="E34" s="5">
        <v>576</v>
      </c>
      <c r="F34" s="5">
        <f t="shared" si="26"/>
        <v>503</v>
      </c>
      <c r="G34" s="5">
        <v>73</v>
      </c>
      <c r="H34" s="5">
        <v>1030</v>
      </c>
      <c r="I34" s="5">
        <v>92</v>
      </c>
      <c r="J34" s="5">
        <v>93</v>
      </c>
      <c r="L34">
        <f t="shared" si="0"/>
        <v>1606</v>
      </c>
      <c r="M34">
        <f t="shared" si="1"/>
        <v>1791</v>
      </c>
      <c r="O34">
        <f t="shared" si="27"/>
        <v>92</v>
      </c>
      <c r="P34" s="5">
        <f t="shared" si="28"/>
        <v>1030</v>
      </c>
      <c r="Q34" s="5">
        <f t="shared" si="29"/>
        <v>503</v>
      </c>
      <c r="R34">
        <f t="shared" si="30"/>
        <v>73</v>
      </c>
      <c r="S34">
        <f t="shared" si="31"/>
        <v>93</v>
      </c>
      <c r="T34" s="5"/>
      <c r="U34" s="3">
        <f t="shared" ref="U34" si="126">B34-B33</f>
        <v>997</v>
      </c>
      <c r="V34" s="3">
        <f t="shared" ref="V34" si="127">C34-C33</f>
        <v>73</v>
      </c>
      <c r="W34" s="3">
        <f t="shared" ref="W34" si="128">D34-D33</f>
        <v>62</v>
      </c>
      <c r="X34" s="3">
        <f t="shared" ref="X34" si="129">E34-E33</f>
        <v>8</v>
      </c>
      <c r="Y34" s="3">
        <f t="shared" ref="Y34" si="130">G34-G33</f>
        <v>1</v>
      </c>
      <c r="Z34" s="3">
        <f t="shared" ref="Z34" si="131">H34-H33</f>
        <v>54</v>
      </c>
      <c r="AA34" s="3">
        <f t="shared" ref="AA34" si="132">I34-I33</f>
        <v>6</v>
      </c>
      <c r="AB34" s="3">
        <f t="shared" ref="AB34" si="133">J34-J33</f>
        <v>5</v>
      </c>
      <c r="AC34" s="3"/>
      <c r="AD34" s="3">
        <f t="shared" si="32"/>
        <v>924</v>
      </c>
      <c r="AE34" s="3">
        <f t="shared" si="33"/>
        <v>73</v>
      </c>
      <c r="AG34" s="6">
        <f t="shared" ref="AG34" si="134">(B34-B33)/B33</f>
        <v>5.9218341648847705E-2</v>
      </c>
      <c r="AH34" s="6">
        <f t="shared" ref="AH34" si="135">(C34-C33)/C33</f>
        <v>4.2491268917345754E-2</v>
      </c>
      <c r="AI34" s="6">
        <f t="shared" ref="AI34" si="136">(D34-D33)/D33</f>
        <v>4.0155440414507769E-2</v>
      </c>
      <c r="AJ34" s="6">
        <f t="shared" ref="AJ34" si="137">(E34-E33)/E33</f>
        <v>1.4084507042253521E-2</v>
      </c>
      <c r="AK34" s="6">
        <f t="shared" ref="AK34" si="138">(G34-G33)/G33</f>
        <v>1.3888888888888888E-2</v>
      </c>
      <c r="AL34" s="6">
        <f t="shared" ref="AL34" si="139">(H34-H33)/H33</f>
        <v>5.5327868852459015E-2</v>
      </c>
      <c r="AM34" s="6">
        <f t="shared" ref="AM34" si="140">(I34-I33)/I33</f>
        <v>6.9767441860465115E-2</v>
      </c>
      <c r="AN34" s="6">
        <f t="shared" ref="AN34" si="141">(J34-J33)/J33</f>
        <v>5.6818181818181816E-2</v>
      </c>
      <c r="AP34" s="2">
        <f t="shared" si="18"/>
        <v>0.10043178377165929</v>
      </c>
      <c r="AQ34" s="2">
        <f t="shared" si="36"/>
        <v>7.3219658976930793E-2</v>
      </c>
      <c r="AR34" s="2">
        <f t="shared" si="20"/>
        <v>0.32160804020100503</v>
      </c>
      <c r="AS34" s="2">
        <f t="shared" si="21"/>
        <v>0.28084868788386375</v>
      </c>
      <c r="AT34" s="2">
        <f t="shared" si="22"/>
        <v>4.0759352317141263E-2</v>
      </c>
      <c r="AU34" s="2">
        <f t="shared" si="23"/>
        <v>0.57509771077610272</v>
      </c>
      <c r="AV34" s="2">
        <f t="shared" si="24"/>
        <v>5.13679508654383E-2</v>
      </c>
      <c r="AW34" s="2">
        <f t="shared" si="25"/>
        <v>5.1926298157453935E-2</v>
      </c>
    </row>
    <row r="35" spans="1:49" x14ac:dyDescent="0.25">
      <c r="A35" s="4">
        <v>43924</v>
      </c>
      <c r="B35">
        <v>18686</v>
      </c>
      <c r="C35">
        <v>1859</v>
      </c>
      <c r="D35">
        <v>1664</v>
      </c>
      <c r="E35" s="5">
        <v>608</v>
      </c>
      <c r="F35" s="5">
        <f t="shared" si="26"/>
        <v>535</v>
      </c>
      <c r="G35" s="5">
        <v>73</v>
      </c>
      <c r="H35" s="5">
        <v>1056</v>
      </c>
      <c r="I35" s="5">
        <v>94</v>
      </c>
      <c r="J35" s="5">
        <v>101</v>
      </c>
      <c r="L35">
        <f t="shared" si="0"/>
        <v>1664</v>
      </c>
      <c r="M35">
        <f t="shared" si="1"/>
        <v>1859</v>
      </c>
      <c r="O35">
        <f t="shared" si="27"/>
        <v>94</v>
      </c>
      <c r="P35" s="5">
        <f t="shared" si="28"/>
        <v>1056</v>
      </c>
      <c r="Q35" s="5">
        <f t="shared" si="29"/>
        <v>535</v>
      </c>
      <c r="R35">
        <f t="shared" si="30"/>
        <v>73</v>
      </c>
      <c r="S35">
        <f t="shared" si="31"/>
        <v>101</v>
      </c>
      <c r="T35" s="5"/>
      <c r="U35" s="3">
        <f t="shared" ref="U35" si="142">B35-B34</f>
        <v>853</v>
      </c>
      <c r="V35" s="3">
        <f t="shared" ref="V35" si="143">C35-C34</f>
        <v>68</v>
      </c>
      <c r="W35" s="3">
        <f t="shared" ref="W35" si="144">D35-D34</f>
        <v>58</v>
      </c>
      <c r="X35" s="3">
        <f t="shared" ref="X35" si="145">E35-E34</f>
        <v>32</v>
      </c>
      <c r="Y35" s="3">
        <f t="shared" ref="Y35" si="146">G35-G34</f>
        <v>0</v>
      </c>
      <c r="Z35" s="3">
        <f t="shared" ref="Z35" si="147">H35-H34</f>
        <v>26</v>
      </c>
      <c r="AA35" s="3">
        <f t="shared" ref="AA35" si="148">I35-I34</f>
        <v>2</v>
      </c>
      <c r="AB35" s="3">
        <f t="shared" ref="AB35" si="149">J35-J34</f>
        <v>8</v>
      </c>
      <c r="AC35" s="3"/>
      <c r="AD35" s="3">
        <f t="shared" si="32"/>
        <v>785</v>
      </c>
      <c r="AE35" s="3">
        <f t="shared" si="33"/>
        <v>68</v>
      </c>
      <c r="AG35" s="6">
        <f t="shared" ref="AG35" si="150">(B35-B34)/B34</f>
        <v>4.7832669769528401E-2</v>
      </c>
      <c r="AH35" s="6">
        <f t="shared" ref="AH35" si="151">(C35-C34)/C34</f>
        <v>3.796761585706309E-2</v>
      </c>
      <c r="AI35" s="6">
        <f t="shared" ref="AI35" si="152">(D35-D34)/D34</f>
        <v>3.6114570361145702E-2</v>
      </c>
      <c r="AJ35" s="6">
        <f t="shared" ref="AJ35" si="153">(E35-E34)/E34</f>
        <v>5.5555555555555552E-2</v>
      </c>
      <c r="AK35" s="6">
        <f t="shared" ref="AK35" si="154">(G35-G34)/G34</f>
        <v>0</v>
      </c>
      <c r="AL35" s="6">
        <f t="shared" ref="AL35" si="155">(H35-H34)/H34</f>
        <v>2.524271844660194E-2</v>
      </c>
      <c r="AM35" s="6">
        <f t="shared" ref="AM35" si="156">(I35-I34)/I34</f>
        <v>2.1739130434782608E-2</v>
      </c>
      <c r="AN35" s="6">
        <f t="shared" ref="AN35" si="157">(J35-J34)/J34</f>
        <v>8.6021505376344093E-2</v>
      </c>
      <c r="AP35" s="2">
        <f t="shared" si="18"/>
        <v>9.948624638766991E-2</v>
      </c>
      <c r="AQ35" s="2">
        <f t="shared" si="36"/>
        <v>7.9718640093786639E-2</v>
      </c>
      <c r="AR35" s="2">
        <f t="shared" si="20"/>
        <v>0.32705755782678858</v>
      </c>
      <c r="AS35" s="2">
        <f t="shared" si="21"/>
        <v>0.28778913394298011</v>
      </c>
      <c r="AT35" s="2">
        <f t="shared" si="22"/>
        <v>3.9268423883808502E-2</v>
      </c>
      <c r="AU35" s="2">
        <f t="shared" si="23"/>
        <v>0.56804733727810652</v>
      </c>
      <c r="AV35" s="2">
        <f t="shared" si="24"/>
        <v>5.0564819795589029E-2</v>
      </c>
      <c r="AW35" s="2">
        <f t="shared" si="25"/>
        <v>5.4330285099515867E-2</v>
      </c>
    </row>
    <row r="36" spans="1:49" x14ac:dyDescent="0.25">
      <c r="A36" s="4">
        <v>43925</v>
      </c>
      <c r="B36">
        <v>19896</v>
      </c>
      <c r="C36">
        <v>1932</v>
      </c>
      <c r="D36">
        <v>1726</v>
      </c>
      <c r="E36" s="5">
        <v>627</v>
      </c>
      <c r="F36" s="5">
        <f t="shared" si="26"/>
        <v>553</v>
      </c>
      <c r="G36" s="5">
        <v>74</v>
      </c>
      <c r="H36" s="5">
        <v>1099</v>
      </c>
      <c r="I36" s="5">
        <v>95</v>
      </c>
      <c r="J36" s="5">
        <v>111</v>
      </c>
      <c r="L36">
        <f t="shared" si="0"/>
        <v>1726</v>
      </c>
      <c r="M36">
        <f t="shared" si="1"/>
        <v>1932</v>
      </c>
      <c r="O36">
        <f t="shared" si="27"/>
        <v>95</v>
      </c>
      <c r="P36" s="5">
        <f t="shared" si="28"/>
        <v>1099</v>
      </c>
      <c r="Q36" s="5">
        <f t="shared" si="29"/>
        <v>553</v>
      </c>
      <c r="R36">
        <f t="shared" si="30"/>
        <v>74</v>
      </c>
      <c r="S36">
        <f t="shared" si="31"/>
        <v>111</v>
      </c>
      <c r="T36" s="5"/>
      <c r="U36" s="3">
        <f t="shared" ref="U36" si="158">B36-B35</f>
        <v>1210</v>
      </c>
      <c r="V36" s="3">
        <f t="shared" ref="V36" si="159">C36-C35</f>
        <v>73</v>
      </c>
      <c r="W36" s="3">
        <f t="shared" ref="W36" si="160">D36-D35</f>
        <v>62</v>
      </c>
      <c r="X36" s="3">
        <f t="shared" ref="X36" si="161">E36-E35</f>
        <v>19</v>
      </c>
      <c r="Y36" s="3">
        <f t="shared" ref="Y36" si="162">G36-G35</f>
        <v>1</v>
      </c>
      <c r="Z36" s="3">
        <f t="shared" ref="Z36" si="163">H36-H35</f>
        <v>43</v>
      </c>
      <c r="AA36" s="3">
        <f t="shared" ref="AA36" si="164">I36-I35</f>
        <v>1</v>
      </c>
      <c r="AB36" s="3">
        <f t="shared" ref="AB36" si="165">J36-J35</f>
        <v>10</v>
      </c>
      <c r="AC36" s="3"/>
      <c r="AD36" s="3">
        <f t="shared" si="32"/>
        <v>1137</v>
      </c>
      <c r="AE36" s="3">
        <f t="shared" si="33"/>
        <v>73</v>
      </c>
      <c r="AG36" s="6">
        <f t="shared" ref="AG36" si="166">(B36-B35)/B35</f>
        <v>6.4754361554104675E-2</v>
      </c>
      <c r="AH36" s="6">
        <f t="shared" ref="AH36" si="167">(C36-C35)/C35</f>
        <v>3.9268423883808502E-2</v>
      </c>
      <c r="AI36" s="6">
        <f t="shared" ref="AI36" si="168">(D36-D35)/D35</f>
        <v>3.7259615384615384E-2</v>
      </c>
      <c r="AJ36" s="6">
        <f t="shared" ref="AJ36" si="169">(E36-E35)/E35</f>
        <v>3.125E-2</v>
      </c>
      <c r="AK36" s="6">
        <f t="shared" ref="AK36" si="170">(G36-G35)/G35</f>
        <v>1.3698630136986301E-2</v>
      </c>
      <c r="AL36" s="6">
        <f t="shared" ref="AL36" si="171">(H36-H35)/H35</f>
        <v>4.0719696969696968E-2</v>
      </c>
      <c r="AM36" s="6">
        <f t="shared" ref="AM36" si="172">(I36-I35)/I35</f>
        <v>1.0638297872340425E-2</v>
      </c>
      <c r="AN36" s="6">
        <f t="shared" ref="AN36" si="173">(J36-J35)/J35</f>
        <v>9.9009900990099015E-2</v>
      </c>
      <c r="AP36" s="2">
        <f t="shared" si="18"/>
        <v>9.7104945717732205E-2</v>
      </c>
      <c r="AQ36" s="2">
        <f t="shared" si="36"/>
        <v>6.0330578512396697E-2</v>
      </c>
      <c r="AR36" s="2">
        <f t="shared" si="20"/>
        <v>0.3245341614906832</v>
      </c>
      <c r="AS36" s="2">
        <f t="shared" si="21"/>
        <v>0.28623188405797101</v>
      </c>
      <c r="AT36" s="2">
        <f t="shared" si="22"/>
        <v>3.8302277432712216E-2</v>
      </c>
      <c r="AU36" s="2">
        <f t="shared" si="23"/>
        <v>0.5688405797101449</v>
      </c>
      <c r="AV36" s="2">
        <f t="shared" si="24"/>
        <v>4.917184265010352E-2</v>
      </c>
      <c r="AW36" s="2">
        <f t="shared" si="25"/>
        <v>5.745341614906832E-2</v>
      </c>
    </row>
    <row r="37" spans="1:49" x14ac:dyDescent="0.25">
      <c r="A37" s="4">
        <v>43926</v>
      </c>
      <c r="B37">
        <v>21904</v>
      </c>
      <c r="C37">
        <v>1994</v>
      </c>
      <c r="D37">
        <v>1774</v>
      </c>
      <c r="E37" s="5">
        <v>632</v>
      </c>
      <c r="F37" s="5">
        <f t="shared" si="26"/>
        <v>556</v>
      </c>
      <c r="G37" s="5">
        <v>76</v>
      </c>
      <c r="H37" s="5">
        <v>1142</v>
      </c>
      <c r="I37" s="5">
        <v>104</v>
      </c>
      <c r="J37" s="5">
        <v>116</v>
      </c>
      <c r="L37">
        <f t="shared" si="0"/>
        <v>1774</v>
      </c>
      <c r="M37">
        <f t="shared" si="1"/>
        <v>1994</v>
      </c>
      <c r="O37">
        <f t="shared" si="27"/>
        <v>104</v>
      </c>
      <c r="P37" s="5">
        <f t="shared" si="28"/>
        <v>1142</v>
      </c>
      <c r="Q37" s="5">
        <f t="shared" si="29"/>
        <v>556</v>
      </c>
      <c r="R37">
        <f t="shared" si="30"/>
        <v>76</v>
      </c>
      <c r="S37">
        <f t="shared" si="31"/>
        <v>116</v>
      </c>
      <c r="T37" s="5"/>
      <c r="U37" s="3">
        <f t="shared" ref="U37:X38" si="174">B37-B36</f>
        <v>2008</v>
      </c>
      <c r="V37" s="3">
        <f t="shared" si="174"/>
        <v>62</v>
      </c>
      <c r="W37" s="3">
        <f t="shared" si="174"/>
        <v>48</v>
      </c>
      <c r="X37" s="3">
        <f t="shared" si="174"/>
        <v>5</v>
      </c>
      <c r="Y37" s="3">
        <f t="shared" ref="Y37:AB38" si="175">G37-G36</f>
        <v>2</v>
      </c>
      <c r="Z37" s="3">
        <f t="shared" si="175"/>
        <v>43</v>
      </c>
      <c r="AA37" s="3">
        <f t="shared" si="175"/>
        <v>9</v>
      </c>
      <c r="AB37" s="3">
        <f t="shared" si="175"/>
        <v>5</v>
      </c>
      <c r="AC37" s="3"/>
      <c r="AD37" s="3">
        <f t="shared" si="32"/>
        <v>1946</v>
      </c>
      <c r="AE37" s="3">
        <f t="shared" si="33"/>
        <v>62</v>
      </c>
      <c r="AG37" s="6">
        <f t="shared" ref="AG37" si="176">(B37-B36)/B36</f>
        <v>0.10092480900683555</v>
      </c>
      <c r="AH37" s="6">
        <f t="shared" ref="AH37" si="177">(C37-C36)/C36</f>
        <v>3.2091097308488616E-2</v>
      </c>
      <c r="AI37" s="6">
        <f t="shared" ref="AI37" si="178">(D37-D36)/D36</f>
        <v>2.7809965237543453E-2</v>
      </c>
      <c r="AJ37" s="6">
        <f t="shared" ref="AJ37" si="179">(E37-E36)/E36</f>
        <v>7.9744816586921844E-3</v>
      </c>
      <c r="AK37" s="6">
        <f t="shared" ref="AK37" si="180">(G37-G36)/G36</f>
        <v>2.7027027027027029E-2</v>
      </c>
      <c r="AL37" s="6">
        <f t="shared" ref="AL37" si="181">(H37-H36)/H36</f>
        <v>3.9126478616924476E-2</v>
      </c>
      <c r="AM37" s="6">
        <f t="shared" ref="AM37" si="182">(I37-I36)/I36</f>
        <v>9.4736842105263161E-2</v>
      </c>
      <c r="AN37" s="6">
        <f t="shared" ref="AN37" si="183">(J37-J36)/J36</f>
        <v>4.5045045045045043E-2</v>
      </c>
      <c r="AP37" s="2">
        <f t="shared" si="18"/>
        <v>9.1033601168736308E-2</v>
      </c>
      <c r="AQ37" s="2">
        <f t="shared" ref="AQ37:AQ44" si="184">V37/U37</f>
        <v>3.0876494023904383E-2</v>
      </c>
      <c r="AR37" s="2">
        <f t="shared" si="20"/>
        <v>0.31695085255767302</v>
      </c>
      <c r="AS37" s="2">
        <f t="shared" si="21"/>
        <v>0.27883650952858574</v>
      </c>
      <c r="AT37" s="2">
        <f t="shared" si="22"/>
        <v>3.8114343029087262E-2</v>
      </c>
      <c r="AU37" s="2">
        <f t="shared" si="23"/>
        <v>0.57271815446339014</v>
      </c>
      <c r="AV37" s="2">
        <f t="shared" si="24"/>
        <v>5.2156469408224673E-2</v>
      </c>
      <c r="AW37" s="2">
        <f t="shared" si="25"/>
        <v>5.8174523570712136E-2</v>
      </c>
    </row>
    <row r="38" spans="1:49" x14ac:dyDescent="0.25">
      <c r="A38" s="4">
        <v>43927</v>
      </c>
      <c r="B38">
        <v>23464</v>
      </c>
      <c r="C38">
        <v>2046</v>
      </c>
      <c r="D38">
        <v>1815</v>
      </c>
      <c r="E38" s="5">
        <v>637</v>
      </c>
      <c r="F38" s="5">
        <f t="shared" si="26"/>
        <v>563</v>
      </c>
      <c r="G38" s="5">
        <v>74</v>
      </c>
      <c r="H38" s="5">
        <v>1178</v>
      </c>
      <c r="I38" s="5">
        <v>108</v>
      </c>
      <c r="J38" s="5">
        <v>123</v>
      </c>
      <c r="L38">
        <f t="shared" ref="L38:L44" si="185">E38+H38</f>
        <v>1815</v>
      </c>
      <c r="M38">
        <f t="shared" ref="M38:M44" si="186">L38+I38+J38</f>
        <v>2046</v>
      </c>
      <c r="O38">
        <f t="shared" ref="O38:O44" si="187">I38</f>
        <v>108</v>
      </c>
      <c r="P38" s="5">
        <f t="shared" ref="P38:P44" si="188">H38</f>
        <v>1178</v>
      </c>
      <c r="Q38" s="5">
        <f t="shared" ref="Q38:Q44" si="189">F38</f>
        <v>563</v>
      </c>
      <c r="R38">
        <f t="shared" ref="R38:R44" si="190">G38</f>
        <v>74</v>
      </c>
      <c r="S38">
        <f t="shared" ref="S38:S44" si="191">J38</f>
        <v>123</v>
      </c>
      <c r="T38" s="5"/>
      <c r="U38" s="3">
        <f t="shared" si="174"/>
        <v>1560</v>
      </c>
      <c r="V38" s="3">
        <f t="shared" si="174"/>
        <v>52</v>
      </c>
      <c r="W38" s="3">
        <f t="shared" si="174"/>
        <v>41</v>
      </c>
      <c r="X38" s="3">
        <f t="shared" si="174"/>
        <v>5</v>
      </c>
      <c r="Y38" s="3">
        <f t="shared" si="175"/>
        <v>-2</v>
      </c>
      <c r="Z38" s="3">
        <f t="shared" si="175"/>
        <v>36</v>
      </c>
      <c r="AA38" s="3">
        <f t="shared" si="175"/>
        <v>4</v>
      </c>
      <c r="AB38" s="3">
        <f t="shared" si="175"/>
        <v>7</v>
      </c>
      <c r="AC38" s="3"/>
      <c r="AD38" s="3">
        <f t="shared" si="32"/>
        <v>1508</v>
      </c>
      <c r="AE38" s="3">
        <f t="shared" si="33"/>
        <v>52</v>
      </c>
      <c r="AG38" s="6">
        <f t="shared" ref="AG38" si="192">(B38-B37)/B37</f>
        <v>7.1219868517165816E-2</v>
      </c>
      <c r="AH38" s="6">
        <f t="shared" ref="AH38" si="193">(C38-C37)/C37</f>
        <v>2.6078234704112337E-2</v>
      </c>
      <c r="AI38" s="6">
        <f t="shared" ref="AI38" si="194">(D38-D37)/D37</f>
        <v>2.3111612175873732E-2</v>
      </c>
      <c r="AJ38" s="6">
        <f t="shared" ref="AJ38" si="195">(E38-E37)/E37</f>
        <v>7.9113924050632917E-3</v>
      </c>
      <c r="AK38" s="6">
        <f t="shared" ref="AK38" si="196">(G38-G37)/G37</f>
        <v>-2.6315789473684209E-2</v>
      </c>
      <c r="AL38" s="6">
        <f t="shared" ref="AL38" si="197">(H38-H37)/H37</f>
        <v>3.1523642732049037E-2</v>
      </c>
      <c r="AM38" s="6">
        <f t="shared" ref="AM38" si="198">(I38-I37)/I37</f>
        <v>3.8461538461538464E-2</v>
      </c>
      <c r="AN38" s="6">
        <f t="shared" ref="AN38" si="199">(J38-J37)/J37</f>
        <v>6.0344827586206899E-2</v>
      </c>
      <c r="AP38" s="2">
        <f t="shared" ref="AP38:AP44" si="200">C38/B38</f>
        <v>8.7197408796454143E-2</v>
      </c>
      <c r="AQ38" s="2">
        <f t="shared" si="184"/>
        <v>3.3333333333333333E-2</v>
      </c>
      <c r="AR38" s="2">
        <f t="shared" ref="AR38:AR44" si="201">E38/C38</f>
        <v>0.31133919843597263</v>
      </c>
      <c r="AS38" s="2">
        <f t="shared" ref="AS38:AS44" si="202">(E38-G38)/C38</f>
        <v>0.27517106549364612</v>
      </c>
      <c r="AT38" s="2">
        <f t="shared" ref="AT38:AT44" si="203">G38/C38</f>
        <v>3.6168132942326493E-2</v>
      </c>
      <c r="AU38" s="2">
        <f t="shared" ref="AU38:AU44" si="204">H38/C38</f>
        <v>0.5757575757575758</v>
      </c>
      <c r="AV38" s="2">
        <f t="shared" ref="AV38:AV44" si="205">I38/C38</f>
        <v>5.2785923753665691E-2</v>
      </c>
      <c r="AW38" s="2">
        <f t="shared" ref="AW38:AW44" si="206">J38/C38</f>
        <v>6.0117302052785926E-2</v>
      </c>
    </row>
    <row r="39" spans="1:49" x14ac:dyDescent="0.25">
      <c r="A39" s="4">
        <v>43928</v>
      </c>
      <c r="B39">
        <v>24857</v>
      </c>
      <c r="C39">
        <v>2097</v>
      </c>
      <c r="D39">
        <v>1859</v>
      </c>
      <c r="E39" s="5">
        <v>635</v>
      </c>
      <c r="F39" s="5">
        <f t="shared" si="26"/>
        <v>562</v>
      </c>
      <c r="G39" s="5">
        <v>73</v>
      </c>
      <c r="H39" s="5">
        <v>1224</v>
      </c>
      <c r="I39" s="5">
        <v>113</v>
      </c>
      <c r="J39" s="5">
        <v>125</v>
      </c>
      <c r="L39">
        <f t="shared" si="185"/>
        <v>1859</v>
      </c>
      <c r="M39">
        <f t="shared" si="186"/>
        <v>2097</v>
      </c>
      <c r="O39">
        <f t="shared" si="187"/>
        <v>113</v>
      </c>
      <c r="P39" s="5">
        <f t="shared" si="188"/>
        <v>1224</v>
      </c>
      <c r="Q39" s="5">
        <f t="shared" si="189"/>
        <v>562</v>
      </c>
      <c r="R39">
        <f t="shared" si="190"/>
        <v>73</v>
      </c>
      <c r="S39">
        <f t="shared" si="191"/>
        <v>125</v>
      </c>
      <c r="T39" s="5"/>
      <c r="U39" s="3">
        <f t="shared" ref="U39" si="207">B39-B38</f>
        <v>1393</v>
      </c>
      <c r="V39" s="3">
        <f t="shared" ref="V39" si="208">C39-C38</f>
        <v>51</v>
      </c>
      <c r="W39" s="3">
        <f t="shared" ref="W39" si="209">D39-D38</f>
        <v>44</v>
      </c>
      <c r="X39" s="3">
        <f t="shared" ref="X39" si="210">E39-E38</f>
        <v>-2</v>
      </c>
      <c r="Y39" s="3">
        <f t="shared" ref="Y39" si="211">G39-G38</f>
        <v>-1</v>
      </c>
      <c r="Z39" s="3">
        <f t="shared" ref="Z39" si="212">H39-H38</f>
        <v>46</v>
      </c>
      <c r="AA39" s="3">
        <f t="shared" ref="AA39" si="213">I39-I38</f>
        <v>5</v>
      </c>
      <c r="AB39" s="3">
        <f t="shared" ref="AB39" si="214">J39-J38</f>
        <v>2</v>
      </c>
      <c r="AC39" s="3"/>
      <c r="AD39" s="3">
        <f t="shared" si="32"/>
        <v>1342</v>
      </c>
      <c r="AE39" s="3">
        <f t="shared" si="33"/>
        <v>51</v>
      </c>
      <c r="AG39" s="6">
        <f t="shared" ref="AG39" si="215">(B39-B38)/B38</f>
        <v>5.9367541766109783E-2</v>
      </c>
      <c r="AH39" s="6">
        <f t="shared" ref="AH39" si="216">(C39-C38)/C38</f>
        <v>2.4926686217008796E-2</v>
      </c>
      <c r="AI39" s="6">
        <f t="shared" ref="AI39" si="217">(D39-D38)/D38</f>
        <v>2.4242424242424242E-2</v>
      </c>
      <c r="AJ39" s="6">
        <f t="shared" ref="AJ39" si="218">(E39-E38)/E38</f>
        <v>-3.1397174254317113E-3</v>
      </c>
      <c r="AK39" s="6">
        <f t="shared" ref="AK39" si="219">(G39-G38)/G38</f>
        <v>-1.3513513513513514E-2</v>
      </c>
      <c r="AL39" s="6">
        <f t="shared" ref="AL39" si="220">(H39-H38)/H38</f>
        <v>3.9049235993208829E-2</v>
      </c>
      <c r="AM39" s="6">
        <f t="shared" ref="AM39" si="221">(I39-I38)/I38</f>
        <v>4.6296296296296294E-2</v>
      </c>
      <c r="AN39" s="6">
        <f t="shared" ref="AN39" si="222">(J39-J38)/J38</f>
        <v>1.6260162601626018E-2</v>
      </c>
      <c r="AP39" s="2">
        <f t="shared" si="200"/>
        <v>8.4362553807780502E-2</v>
      </c>
      <c r="AQ39" s="2">
        <f t="shared" si="184"/>
        <v>3.6611629576453697E-2</v>
      </c>
      <c r="AR39" s="2">
        <f t="shared" si="201"/>
        <v>0.3028135431568908</v>
      </c>
      <c r="AS39" s="2">
        <f t="shared" si="202"/>
        <v>0.26800190748688602</v>
      </c>
      <c r="AT39" s="2">
        <f t="shared" si="203"/>
        <v>3.4811635670004767E-2</v>
      </c>
      <c r="AU39" s="2">
        <f t="shared" si="204"/>
        <v>0.58369098712446355</v>
      </c>
      <c r="AV39" s="2">
        <f t="shared" si="205"/>
        <v>5.3886504530281355E-2</v>
      </c>
      <c r="AW39" s="2">
        <f t="shared" si="206"/>
        <v>5.9608965188364331E-2</v>
      </c>
    </row>
    <row r="40" spans="1:49" x14ac:dyDescent="0.25">
      <c r="A40" s="4">
        <v>43929</v>
      </c>
      <c r="B40">
        <v>27438</v>
      </c>
      <c r="C40">
        <v>2159</v>
      </c>
      <c r="D40">
        <v>1893</v>
      </c>
      <c r="E40" s="5">
        <v>628</v>
      </c>
      <c r="F40" s="5">
        <f t="shared" si="26"/>
        <v>563</v>
      </c>
      <c r="G40" s="5">
        <v>65</v>
      </c>
      <c r="H40" s="5">
        <v>1265</v>
      </c>
      <c r="I40" s="5">
        <v>133</v>
      </c>
      <c r="J40" s="5">
        <v>133</v>
      </c>
      <c r="L40">
        <f t="shared" si="185"/>
        <v>1893</v>
      </c>
      <c r="M40">
        <f t="shared" si="186"/>
        <v>2159</v>
      </c>
      <c r="O40">
        <f t="shared" si="187"/>
        <v>133</v>
      </c>
      <c r="P40" s="5">
        <f t="shared" si="188"/>
        <v>1265</v>
      </c>
      <c r="Q40" s="5">
        <f t="shared" si="189"/>
        <v>563</v>
      </c>
      <c r="R40">
        <f t="shared" si="190"/>
        <v>65</v>
      </c>
      <c r="S40">
        <f t="shared" si="191"/>
        <v>133</v>
      </c>
      <c r="T40" s="5"/>
      <c r="U40" s="3">
        <f t="shared" ref="U40" si="223">B40-B39</f>
        <v>2581</v>
      </c>
      <c r="V40" s="3">
        <f t="shared" ref="V40" si="224">C40-C39</f>
        <v>62</v>
      </c>
      <c r="W40" s="3">
        <f t="shared" ref="W40" si="225">D40-D39</f>
        <v>34</v>
      </c>
      <c r="X40" s="3">
        <f t="shared" ref="X40" si="226">E40-E39</f>
        <v>-7</v>
      </c>
      <c r="Y40" s="3">
        <f t="shared" ref="Y40" si="227">G40-G39</f>
        <v>-8</v>
      </c>
      <c r="Z40" s="3">
        <f t="shared" ref="Z40" si="228">H40-H39</f>
        <v>41</v>
      </c>
      <c r="AA40" s="3">
        <f t="shared" ref="AA40" si="229">I40-I39</f>
        <v>20</v>
      </c>
      <c r="AB40" s="3">
        <f t="shared" ref="AB40" si="230">J40-J39</f>
        <v>8</v>
      </c>
      <c r="AC40" s="3"/>
      <c r="AD40" s="3">
        <f t="shared" si="32"/>
        <v>2519</v>
      </c>
      <c r="AE40" s="3">
        <f t="shared" si="33"/>
        <v>62</v>
      </c>
      <c r="AG40" s="6">
        <f t="shared" ref="AG40:AJ41" si="231">(B40-B39)/B39</f>
        <v>0.10383393008005794</v>
      </c>
      <c r="AH40" s="6">
        <f t="shared" si="231"/>
        <v>2.9566046733428709E-2</v>
      </c>
      <c r="AI40" s="6">
        <f t="shared" si="231"/>
        <v>1.8289402904787519E-2</v>
      </c>
      <c r="AJ40" s="6">
        <f t="shared" si="231"/>
        <v>-1.1023622047244094E-2</v>
      </c>
      <c r="AK40" s="6">
        <f t="shared" ref="AK40:AN41" si="232">(G40-G39)/G39</f>
        <v>-0.1095890410958904</v>
      </c>
      <c r="AL40" s="6">
        <f t="shared" si="232"/>
        <v>3.349673202614379E-2</v>
      </c>
      <c r="AM40" s="6">
        <f t="shared" si="232"/>
        <v>0.17699115044247787</v>
      </c>
      <c r="AN40" s="6">
        <f t="shared" si="232"/>
        <v>6.4000000000000001E-2</v>
      </c>
      <c r="AP40" s="2">
        <f t="shared" si="200"/>
        <v>7.8686493184634443E-2</v>
      </c>
      <c r="AQ40" s="2">
        <f t="shared" si="184"/>
        <v>2.402169701666021E-2</v>
      </c>
      <c r="AR40" s="2">
        <f t="shared" si="201"/>
        <v>0.29087540528022232</v>
      </c>
      <c r="AS40" s="2">
        <f t="shared" si="202"/>
        <v>0.26076887447892544</v>
      </c>
      <c r="AT40" s="2">
        <f t="shared" si="203"/>
        <v>3.0106530801296896E-2</v>
      </c>
      <c r="AU40" s="2">
        <f t="shared" si="204"/>
        <v>0.58591940713293189</v>
      </c>
      <c r="AV40" s="2">
        <f t="shared" si="205"/>
        <v>6.160259379342288E-2</v>
      </c>
      <c r="AW40" s="2">
        <f t="shared" si="206"/>
        <v>6.160259379342288E-2</v>
      </c>
    </row>
    <row r="41" spans="1:49" x14ac:dyDescent="0.25">
      <c r="A41" s="4">
        <v>43930</v>
      </c>
      <c r="B41">
        <v>28742</v>
      </c>
      <c r="C41">
        <v>2232</v>
      </c>
      <c r="D41">
        <v>1942</v>
      </c>
      <c r="E41" s="5">
        <v>629</v>
      </c>
      <c r="F41" s="5">
        <f t="shared" si="26"/>
        <v>566</v>
      </c>
      <c r="G41" s="5">
        <v>63</v>
      </c>
      <c r="H41" s="5">
        <v>1313</v>
      </c>
      <c r="I41" s="5">
        <v>152</v>
      </c>
      <c r="J41" s="5">
        <v>138</v>
      </c>
      <c r="L41">
        <f t="shared" si="185"/>
        <v>1942</v>
      </c>
      <c r="M41">
        <f t="shared" si="186"/>
        <v>2232</v>
      </c>
      <c r="O41">
        <f t="shared" si="187"/>
        <v>152</v>
      </c>
      <c r="P41" s="5">
        <f t="shared" si="188"/>
        <v>1313</v>
      </c>
      <c r="Q41" s="5">
        <f t="shared" si="189"/>
        <v>566</v>
      </c>
      <c r="R41">
        <f t="shared" si="190"/>
        <v>63</v>
      </c>
      <c r="S41">
        <f t="shared" si="191"/>
        <v>138</v>
      </c>
      <c r="T41" s="5"/>
      <c r="U41" s="3">
        <f t="shared" ref="U41" si="233">B41-B40</f>
        <v>1304</v>
      </c>
      <c r="V41" s="3">
        <f t="shared" ref="V41" si="234">C41-C40</f>
        <v>73</v>
      </c>
      <c r="W41" s="3">
        <f t="shared" ref="W41" si="235">D41-D40</f>
        <v>49</v>
      </c>
      <c r="X41" s="3">
        <f t="shared" ref="X41" si="236">E41-E40</f>
        <v>1</v>
      </c>
      <c r="Y41" s="3">
        <f t="shared" ref="Y41" si="237">G41-G40</f>
        <v>-2</v>
      </c>
      <c r="Z41" s="3">
        <f t="shared" ref="Z41" si="238">H41-H40</f>
        <v>48</v>
      </c>
      <c r="AA41" s="3">
        <f t="shared" ref="AA41" si="239">I41-I40</f>
        <v>19</v>
      </c>
      <c r="AB41" s="3">
        <f t="shared" ref="AB41" si="240">J41-J40</f>
        <v>5</v>
      </c>
      <c r="AC41" s="3"/>
      <c r="AD41" s="3">
        <f t="shared" ref="AD41" si="241">U41-V41</f>
        <v>1231</v>
      </c>
      <c r="AE41" s="3">
        <f t="shared" ref="AE41" si="242">V41</f>
        <v>73</v>
      </c>
      <c r="AG41" s="6">
        <f t="shared" si="231"/>
        <v>4.7525329834536043E-2</v>
      </c>
      <c r="AH41" s="6">
        <f t="shared" si="231"/>
        <v>3.381194997684113E-2</v>
      </c>
      <c r="AI41" s="6">
        <f t="shared" si="231"/>
        <v>2.5884838880084523E-2</v>
      </c>
      <c r="AJ41" s="6">
        <f t="shared" si="231"/>
        <v>1.5923566878980893E-3</v>
      </c>
      <c r="AK41" s="6">
        <f t="shared" si="232"/>
        <v>-3.0769230769230771E-2</v>
      </c>
      <c r="AL41" s="6">
        <f t="shared" si="232"/>
        <v>3.7944664031620556E-2</v>
      </c>
      <c r="AM41" s="6">
        <f t="shared" si="232"/>
        <v>0.14285714285714285</v>
      </c>
      <c r="AN41" s="6">
        <f t="shared" si="232"/>
        <v>3.7593984962406013E-2</v>
      </c>
      <c r="AP41" s="2">
        <f t="shared" si="200"/>
        <v>7.7656391343678244E-2</v>
      </c>
      <c r="AQ41" s="2">
        <f t="shared" si="184"/>
        <v>5.5981595092024543E-2</v>
      </c>
      <c r="AR41" s="2">
        <f t="shared" si="201"/>
        <v>0.28181003584229392</v>
      </c>
      <c r="AS41" s="2">
        <f t="shared" si="202"/>
        <v>0.25358422939068098</v>
      </c>
      <c r="AT41" s="2">
        <f t="shared" si="203"/>
        <v>2.8225806451612902E-2</v>
      </c>
      <c r="AU41" s="2">
        <f t="shared" si="204"/>
        <v>0.58826164874551967</v>
      </c>
      <c r="AV41" s="2">
        <f t="shared" si="205"/>
        <v>6.8100358422939072E-2</v>
      </c>
      <c r="AW41" s="2">
        <f t="shared" si="206"/>
        <v>6.1827956989247312E-2</v>
      </c>
    </row>
    <row r="42" spans="1:49" x14ac:dyDescent="0.25">
      <c r="A42" s="4">
        <v>43931</v>
      </c>
      <c r="B42">
        <v>31156</v>
      </c>
      <c r="C42">
        <v>2302</v>
      </c>
      <c r="D42">
        <v>1967</v>
      </c>
      <c r="E42" s="5">
        <v>630</v>
      </c>
      <c r="F42" s="5">
        <f t="shared" si="26"/>
        <v>568</v>
      </c>
      <c r="G42" s="5">
        <v>62</v>
      </c>
      <c r="H42" s="5">
        <v>1337</v>
      </c>
      <c r="I42" s="5">
        <v>187</v>
      </c>
      <c r="J42" s="5">
        <v>148</v>
      </c>
      <c r="L42">
        <f t="shared" si="185"/>
        <v>1967</v>
      </c>
      <c r="M42">
        <f t="shared" si="186"/>
        <v>2302</v>
      </c>
      <c r="O42">
        <f t="shared" si="187"/>
        <v>187</v>
      </c>
      <c r="P42" s="5">
        <f t="shared" si="188"/>
        <v>1337</v>
      </c>
      <c r="Q42" s="5">
        <f t="shared" si="189"/>
        <v>568</v>
      </c>
      <c r="R42">
        <f t="shared" si="190"/>
        <v>62</v>
      </c>
      <c r="S42">
        <f t="shared" si="191"/>
        <v>148</v>
      </c>
      <c r="T42" s="5"/>
      <c r="U42" s="3">
        <f t="shared" ref="U42" si="243">B42-B41</f>
        <v>2414</v>
      </c>
      <c r="V42" s="3">
        <f t="shared" ref="V42" si="244">C42-C41</f>
        <v>70</v>
      </c>
      <c r="W42" s="3">
        <f t="shared" ref="W42" si="245">D42-D41</f>
        <v>25</v>
      </c>
      <c r="X42" s="3">
        <f t="shared" ref="X42" si="246">E42-E41</f>
        <v>1</v>
      </c>
      <c r="Y42" s="3">
        <f t="shared" ref="Y42" si="247">G42-G41</f>
        <v>-1</v>
      </c>
      <c r="Z42" s="3">
        <f t="shared" ref="Z42" si="248">H42-H41</f>
        <v>24</v>
      </c>
      <c r="AA42" s="3">
        <f t="shared" ref="AA42" si="249">I42-I41</f>
        <v>35</v>
      </c>
      <c r="AB42" s="3">
        <f t="shared" ref="AB42" si="250">J42-J41</f>
        <v>10</v>
      </c>
      <c r="AC42" s="3"/>
      <c r="AD42" s="3">
        <f t="shared" ref="AD42" si="251">U42-V42</f>
        <v>2344</v>
      </c>
      <c r="AE42" s="3">
        <f t="shared" ref="AE42" si="252">V42</f>
        <v>70</v>
      </c>
      <c r="AG42" s="6">
        <f t="shared" ref="AG42" si="253">(B42-B41)/B41</f>
        <v>8.3988588128870639E-2</v>
      </c>
      <c r="AH42" s="6">
        <f t="shared" ref="AH42" si="254">(C42-C41)/C41</f>
        <v>3.1362007168458779E-2</v>
      </c>
      <c r="AI42" s="6">
        <f t="shared" ref="AI42" si="255">(D42-D41)/D41</f>
        <v>1.2873326467559218E-2</v>
      </c>
      <c r="AJ42" s="6">
        <f t="shared" ref="AJ42" si="256">(E42-E41)/E41</f>
        <v>1.589825119236884E-3</v>
      </c>
      <c r="AK42" s="6">
        <f t="shared" ref="AK42" si="257">(G42-G41)/G41</f>
        <v>-1.5873015873015872E-2</v>
      </c>
      <c r="AL42" s="6">
        <f t="shared" ref="AL42" si="258">(H42-H41)/H41</f>
        <v>1.827875095201828E-2</v>
      </c>
      <c r="AM42" s="6">
        <f t="shared" ref="AM42" si="259">(I42-I41)/I41</f>
        <v>0.23026315789473684</v>
      </c>
      <c r="AN42" s="6">
        <f t="shared" ref="AN42" si="260">(J42-J41)/J41</f>
        <v>7.2463768115942032E-2</v>
      </c>
      <c r="AP42" s="2">
        <f t="shared" si="200"/>
        <v>7.3886249839517262E-2</v>
      </c>
      <c r="AQ42" s="2">
        <f t="shared" si="184"/>
        <v>2.8997514498757249E-2</v>
      </c>
      <c r="AR42" s="2">
        <f t="shared" si="201"/>
        <v>0.27367506516072981</v>
      </c>
      <c r="AS42" s="2">
        <f t="shared" si="202"/>
        <v>0.24674196350999131</v>
      </c>
      <c r="AT42" s="2">
        <f t="shared" si="203"/>
        <v>2.6933101650738488E-2</v>
      </c>
      <c r="AU42" s="2">
        <f t="shared" si="204"/>
        <v>0.58079930495221543</v>
      </c>
      <c r="AV42" s="2">
        <f t="shared" si="205"/>
        <v>8.1233709817549959E-2</v>
      </c>
      <c r="AW42" s="2">
        <f t="shared" si="206"/>
        <v>6.4291920069504779E-2</v>
      </c>
    </row>
    <row r="43" spans="1:49" x14ac:dyDescent="0.25">
      <c r="A43" s="4">
        <v>43932</v>
      </c>
      <c r="B43">
        <v>33787</v>
      </c>
      <c r="C43">
        <v>2364</v>
      </c>
      <c r="D43">
        <v>2001</v>
      </c>
      <c r="E43" s="5">
        <v>620</v>
      </c>
      <c r="F43" s="5">
        <f t="shared" si="26"/>
        <v>562</v>
      </c>
      <c r="G43" s="5">
        <v>58</v>
      </c>
      <c r="H43" s="5">
        <v>1381</v>
      </c>
      <c r="I43" s="5">
        <v>209</v>
      </c>
      <c r="J43" s="5">
        <v>154</v>
      </c>
      <c r="L43">
        <f t="shared" si="185"/>
        <v>2001</v>
      </c>
      <c r="M43">
        <f t="shared" si="186"/>
        <v>2364</v>
      </c>
      <c r="O43">
        <f t="shared" si="187"/>
        <v>209</v>
      </c>
      <c r="P43" s="5">
        <f t="shared" si="188"/>
        <v>1381</v>
      </c>
      <c r="Q43" s="5">
        <f t="shared" si="189"/>
        <v>562</v>
      </c>
      <c r="R43">
        <f t="shared" si="190"/>
        <v>58</v>
      </c>
      <c r="S43">
        <f t="shared" si="191"/>
        <v>154</v>
      </c>
      <c r="T43" s="5"/>
      <c r="U43" s="3">
        <f t="shared" ref="U43" si="261">B43-B42</f>
        <v>2631</v>
      </c>
      <c r="V43" s="3">
        <f t="shared" ref="V43" si="262">C43-C42</f>
        <v>62</v>
      </c>
      <c r="W43" s="3">
        <f t="shared" ref="W43" si="263">D43-D42</f>
        <v>34</v>
      </c>
      <c r="X43" s="3">
        <f t="shared" ref="X43" si="264">E43-E42</f>
        <v>-10</v>
      </c>
      <c r="Y43" s="3">
        <f t="shared" ref="Y43" si="265">G43-G42</f>
        <v>-4</v>
      </c>
      <c r="Z43" s="3">
        <f t="shared" ref="Z43" si="266">H43-H42</f>
        <v>44</v>
      </c>
      <c r="AA43" s="3">
        <f t="shared" ref="AA43" si="267">I43-I42</f>
        <v>22</v>
      </c>
      <c r="AB43" s="3">
        <f t="shared" ref="AB43" si="268">J43-J42</f>
        <v>6</v>
      </c>
      <c r="AC43" s="3"/>
      <c r="AD43" s="3">
        <f t="shared" ref="AD43" si="269">U43-V43</f>
        <v>2569</v>
      </c>
      <c r="AE43" s="3">
        <f t="shared" ref="AE43" si="270">V43</f>
        <v>62</v>
      </c>
      <c r="AG43" s="6">
        <f t="shared" ref="AG43" si="271">(B43-B42)/B42</f>
        <v>8.444601360893568E-2</v>
      </c>
      <c r="AH43" s="6">
        <f t="shared" ref="AH43" si="272">(C43-C42)/C42</f>
        <v>2.6933101650738488E-2</v>
      </c>
      <c r="AI43" s="6">
        <f t="shared" ref="AI43" si="273">(D43-D42)/D42</f>
        <v>1.728520589730554E-2</v>
      </c>
      <c r="AJ43" s="6">
        <f t="shared" ref="AJ43" si="274">(E43-E42)/E42</f>
        <v>-1.5873015873015872E-2</v>
      </c>
      <c r="AK43" s="6">
        <f t="shared" ref="AK43" si="275">(G43-G42)/G42</f>
        <v>-6.4516129032258063E-2</v>
      </c>
      <c r="AL43" s="6">
        <f t="shared" ref="AL43" si="276">(H43-H42)/H42</f>
        <v>3.2909498878085267E-2</v>
      </c>
      <c r="AM43" s="6">
        <f t="shared" ref="AM43" si="277">(I43-I42)/I42</f>
        <v>0.11764705882352941</v>
      </c>
      <c r="AN43" s="6">
        <f t="shared" ref="AN43" si="278">(J43-J42)/J42</f>
        <v>4.0540540540540543E-2</v>
      </c>
      <c r="AP43" s="2">
        <f t="shared" si="200"/>
        <v>6.9967739071240417E-2</v>
      </c>
      <c r="AQ43" s="2">
        <f t="shared" si="184"/>
        <v>2.3565184340554921E-2</v>
      </c>
      <c r="AR43" s="2">
        <f t="shared" si="201"/>
        <v>0.26226734348561759</v>
      </c>
      <c r="AS43" s="2">
        <f t="shared" si="202"/>
        <v>0.23773265651438241</v>
      </c>
      <c r="AT43" s="2">
        <f t="shared" si="203"/>
        <v>2.4534686971235193E-2</v>
      </c>
      <c r="AU43" s="2">
        <f t="shared" si="204"/>
        <v>0.58417935702199664</v>
      </c>
      <c r="AV43" s="2">
        <f t="shared" si="205"/>
        <v>8.8409475465313025E-2</v>
      </c>
      <c r="AW43" s="2">
        <f t="shared" si="206"/>
        <v>6.5143824027072764E-2</v>
      </c>
    </row>
    <row r="44" spans="1:49" x14ac:dyDescent="0.25">
      <c r="A44" s="4">
        <v>43933</v>
      </c>
      <c r="B44">
        <v>36098</v>
      </c>
      <c r="C44">
        <v>2416</v>
      </c>
      <c r="D44">
        <v>2030</v>
      </c>
      <c r="E44" s="5">
        <v>605</v>
      </c>
      <c r="F44" s="5">
        <f t="shared" si="26"/>
        <v>552</v>
      </c>
      <c r="G44" s="5">
        <v>53</v>
      </c>
      <c r="H44" s="5">
        <v>1425</v>
      </c>
      <c r="I44" s="5">
        <v>223</v>
      </c>
      <c r="J44" s="5">
        <v>163</v>
      </c>
      <c r="L44">
        <f t="shared" si="185"/>
        <v>2030</v>
      </c>
      <c r="M44">
        <f t="shared" si="186"/>
        <v>2416</v>
      </c>
      <c r="O44">
        <f t="shared" si="187"/>
        <v>223</v>
      </c>
      <c r="P44" s="5">
        <f t="shared" si="188"/>
        <v>1425</v>
      </c>
      <c r="Q44" s="5">
        <f t="shared" si="189"/>
        <v>552</v>
      </c>
      <c r="R44">
        <f t="shared" si="190"/>
        <v>53</v>
      </c>
      <c r="S44">
        <f t="shared" si="191"/>
        <v>163</v>
      </c>
      <c r="T44" s="5"/>
      <c r="U44" s="3">
        <f t="shared" ref="U44" si="279">B44-B43</f>
        <v>2311</v>
      </c>
      <c r="V44" s="3">
        <f t="shared" ref="V44" si="280">C44-C43</f>
        <v>52</v>
      </c>
      <c r="W44" s="3">
        <f t="shared" ref="W44" si="281">D44-D43</f>
        <v>29</v>
      </c>
      <c r="X44" s="3">
        <f t="shared" ref="X44" si="282">E44-E43</f>
        <v>-15</v>
      </c>
      <c r="Y44" s="3">
        <f t="shared" ref="Y44" si="283">G44-G43</f>
        <v>-5</v>
      </c>
      <c r="Z44" s="3">
        <f t="shared" ref="Z44" si="284">H44-H43</f>
        <v>44</v>
      </c>
      <c r="AA44" s="3">
        <f t="shared" ref="AA44" si="285">I44-I43</f>
        <v>14</v>
      </c>
      <c r="AB44" s="3">
        <f t="shared" ref="AB44" si="286">J44-J43</f>
        <v>9</v>
      </c>
      <c r="AC44" s="3"/>
      <c r="AD44" s="3">
        <f t="shared" ref="AD44" si="287">U44-V44</f>
        <v>2259</v>
      </c>
      <c r="AE44" s="3">
        <f t="shared" ref="AE44" si="288">V44</f>
        <v>52</v>
      </c>
      <c r="AG44" s="6">
        <f t="shared" ref="AG44" si="289">(B44-B43)/B43</f>
        <v>6.8399088406783673E-2</v>
      </c>
      <c r="AH44" s="6">
        <f t="shared" ref="AH44" si="290">(C44-C43)/C43</f>
        <v>2.1996615905245348E-2</v>
      </c>
      <c r="AI44" s="6">
        <f t="shared" ref="AI44" si="291">(D44-D43)/D43</f>
        <v>1.4492753623188406E-2</v>
      </c>
      <c r="AJ44" s="6">
        <f t="shared" ref="AJ44" si="292">(E44-E43)/E43</f>
        <v>-2.4193548387096774E-2</v>
      </c>
      <c r="AK44" s="6">
        <f t="shared" ref="AK44" si="293">(G44-G43)/G43</f>
        <v>-8.6206896551724144E-2</v>
      </c>
      <c r="AL44" s="6">
        <f t="shared" ref="AL44" si="294">(H44-H43)/H43</f>
        <v>3.1860970311368572E-2</v>
      </c>
      <c r="AM44" s="6">
        <f t="shared" ref="AM44" si="295">(I44-I43)/I43</f>
        <v>6.6985645933014357E-2</v>
      </c>
      <c r="AN44" s="6">
        <f t="shared" ref="AN44" si="296">(J44-J43)/J43</f>
        <v>5.844155844155844E-2</v>
      </c>
      <c r="AP44" s="2">
        <f t="shared" si="200"/>
        <v>6.6928915729403293E-2</v>
      </c>
      <c r="AQ44" s="2">
        <f t="shared" si="184"/>
        <v>2.2501081782778019E-2</v>
      </c>
      <c r="AR44" s="2">
        <f t="shared" si="201"/>
        <v>0.2504139072847682</v>
      </c>
      <c r="AS44" s="2">
        <f t="shared" si="202"/>
        <v>0.22847682119205298</v>
      </c>
      <c r="AT44" s="2">
        <f t="shared" si="203"/>
        <v>2.1937086092715233E-2</v>
      </c>
      <c r="AU44" s="2">
        <f t="shared" si="204"/>
        <v>0.58981788079470199</v>
      </c>
      <c r="AV44" s="2">
        <f t="shared" si="205"/>
        <v>9.2301324503311258E-2</v>
      </c>
      <c r="AW44" s="2">
        <f t="shared" si="206"/>
        <v>6.7466887417218541E-2</v>
      </c>
    </row>
    <row r="45" spans="1:49" x14ac:dyDescent="0.25">
      <c r="A45" s="4"/>
      <c r="E45" s="5"/>
      <c r="F45" s="5"/>
      <c r="G45" s="5"/>
      <c r="H45" s="5"/>
      <c r="I45" s="5"/>
      <c r="J45" s="5"/>
      <c r="P45" s="5"/>
      <c r="Q45" s="5"/>
      <c r="T45" s="5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G45" s="6"/>
      <c r="AH45" s="6"/>
      <c r="AI45" s="6"/>
      <c r="AJ45" s="6"/>
      <c r="AK45" s="6"/>
      <c r="AL45" s="6"/>
      <c r="AM45" s="6"/>
      <c r="AN45" s="6"/>
      <c r="AP45" s="2"/>
      <c r="AQ45" s="2"/>
      <c r="AR45" s="2"/>
      <c r="AS45" s="2"/>
      <c r="AT45" s="2"/>
      <c r="AU45" s="2"/>
      <c r="AV45" s="2"/>
      <c r="AW45" s="2"/>
    </row>
    <row r="48" spans="1:49" x14ac:dyDescent="0.25">
      <c r="A48" s="4"/>
      <c r="E48" s="5"/>
      <c r="F48" s="5"/>
      <c r="G48" s="5"/>
      <c r="H48" s="5"/>
      <c r="I48" s="5"/>
      <c r="J48" s="5"/>
      <c r="P48" s="5"/>
      <c r="Q48" s="5"/>
      <c r="T48" s="5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G48" s="6"/>
      <c r="AH48" s="6"/>
      <c r="AI48" s="6"/>
      <c r="AJ48" s="6"/>
      <c r="AK48" s="6"/>
      <c r="AL48" s="6"/>
      <c r="AM48" s="6"/>
      <c r="AN48" s="6"/>
      <c r="AP48" s="2"/>
      <c r="AQ48" s="2"/>
      <c r="AR48" s="2"/>
      <c r="AS48" s="2"/>
      <c r="AT48" s="2"/>
      <c r="AU48" s="2"/>
      <c r="AV48" s="2"/>
      <c r="AW4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Grafici</vt:lpstr>
      </vt:variant>
      <vt:variant>
        <vt:i4>15</vt:i4>
      </vt:variant>
    </vt:vector>
  </HeadingPairs>
  <TitlesOfParts>
    <vt:vector size="21" baseType="lpstr">
      <vt:lpstr>Tavola1</vt:lpstr>
      <vt:lpstr>Tavola2</vt:lpstr>
      <vt:lpstr>Tavola3</vt:lpstr>
      <vt:lpstr>Tavola4</vt:lpstr>
      <vt:lpstr>Tavola5</vt:lpstr>
      <vt:lpstr>Sicilia foglio di lavoro</vt:lpstr>
      <vt:lpstr>Grafico1</vt:lpstr>
      <vt:lpstr>Grafico2.1</vt:lpstr>
      <vt:lpstr>Grafico2.2</vt:lpstr>
      <vt:lpstr>Grafico2.3</vt:lpstr>
      <vt:lpstr>Grafico3.1</vt:lpstr>
      <vt:lpstr>Grafico3.2</vt:lpstr>
      <vt:lpstr>Grafico4</vt:lpstr>
      <vt:lpstr>Grafico5</vt:lpstr>
      <vt:lpstr>Grafico6.1</vt:lpstr>
      <vt:lpstr>Grafico6.2</vt:lpstr>
      <vt:lpstr>Grafico7</vt:lpstr>
      <vt:lpstr>Grafico8</vt:lpstr>
      <vt:lpstr>Grafico9</vt:lpstr>
      <vt:lpstr>Grafico10</vt:lpstr>
      <vt:lpstr>Grafico11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Girolamo D'Anneo</dc:creator>
  <cp:lastModifiedBy>Girolamo D'Anneo</cp:lastModifiedBy>
  <dcterms:created xsi:type="dcterms:W3CDTF">2020-03-26T09:29:02Z</dcterms:created>
  <dcterms:modified xsi:type="dcterms:W3CDTF">2020-04-12T16:30:02Z</dcterms:modified>
</cp:coreProperties>
</file>